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480" windowHeight="9210" activeTab="0"/>
  </bookViews>
  <sheets>
    <sheet name="Introduction" sheetId="1" r:id="rId1"/>
    <sheet name="Approach 1" sheetId="2" r:id="rId2"/>
    <sheet name="Approach 2" sheetId="3" r:id="rId3"/>
    <sheet name="Appendix A" sheetId="4" r:id="rId4"/>
    <sheet name="Conversion factors" sheetId="5" r:id="rId5"/>
  </sheets>
  <externalReferences>
    <externalReference r:id="rId8"/>
  </externalReferences>
  <definedNames>
    <definedName name="CO2perGJ_jet">#REF!</definedName>
    <definedName name="D1_Air">#REF!</definedName>
    <definedName name="D1_Air_total">#REF!</definedName>
    <definedName name="D1_Boat">#REF!</definedName>
    <definedName name="D1_Boat_total">#REF!</definedName>
    <definedName name="D1_Rail">#REF!</definedName>
    <definedName name="D1_Rail_total">#REF!</definedName>
    <definedName name="D1_Road">#REF!</definedName>
    <definedName name="D1_Road_total">#REF!</definedName>
    <definedName name="DirectPart1">#REF!</definedName>
    <definedName name="get_dieselgperkm">'[1]Reference'!$E$196:$J$259</definedName>
    <definedName name="get_gasgperkm">'[1]Reference'!$E$196:$I$259</definedName>
    <definedName name="Gjperton_jet">#REF!</definedName>
    <definedName name="Go_D2_Air">'[1]Macros'!#REF!</definedName>
    <definedName name="Go_D2_Road">'[1]Macros'!#REF!</definedName>
    <definedName name="Go_In1_air">'[1]Macros'!#REF!</definedName>
    <definedName name="Go_In1_boat">'[1]Macros'!#REF!</definedName>
    <definedName name="Go_In1_Fuel">'[1]Macros'!#REF!</definedName>
    <definedName name="Go_In1_rail">'[1]Macros'!#REF!</definedName>
    <definedName name="Go_Somewhere">'[1]Macros'!#REF!</definedName>
    <definedName name="In2_Air">#REF!</definedName>
    <definedName name="In2_Air_total">#REF!</definedName>
    <definedName name="In2_Boat">#REF!</definedName>
    <definedName name="In2_Boat_total">#REF!</definedName>
    <definedName name="In2_Rail">#REF!</definedName>
    <definedName name="In2_Rail_total">#REF!</definedName>
    <definedName name="IN2_Road_total">#REF!</definedName>
    <definedName name="kmper_nm">#REF!</definedName>
    <definedName name="line_type">#REF!</definedName>
  </definedNames>
  <calcPr fullCalcOnLoad="1"/>
</workbook>
</file>

<file path=xl/comments2.xml><?xml version="1.0" encoding="utf-8"?>
<comments xmlns="http://schemas.openxmlformats.org/spreadsheetml/2006/main">
  <authors>
    <author>Elisa Nicole Hurwitz</author>
  </authors>
  <commentList>
    <comment ref="K11" authorId="0">
      <text>
        <r>
          <rPr>
            <sz val="8"/>
            <rFont val="Tahoma"/>
            <family val="0"/>
          </rPr>
          <t>Custom LKD correction facirs can be calculated using the calculator in Tab 'Appendix A'</t>
        </r>
      </text>
    </comment>
  </commentList>
</comments>
</file>

<file path=xl/sharedStrings.xml><?xml version="1.0" encoding="utf-8"?>
<sst xmlns="http://schemas.openxmlformats.org/spreadsheetml/2006/main" count="183" uniqueCount="166">
  <si>
    <t>User entry required</t>
  </si>
  <si>
    <t>Non-editable cells</t>
  </si>
  <si>
    <t>Please note that default values are listed at the bottom of this page</t>
  </si>
  <si>
    <r>
      <t>Approach 1: Calculating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0"/>
      </rPr>
      <t xml:space="preserve"> emissions based on  production data</t>
    </r>
  </si>
  <si>
    <t>Facility</t>
  </si>
  <si>
    <t>Unit</t>
  </si>
  <si>
    <t>Lime type</t>
  </si>
  <si>
    <t>Correction for hydrated lime</t>
  </si>
  <si>
    <t>Correction for Lime Kiln Dust (LKD)</t>
  </si>
  <si>
    <t>Lime properties</t>
  </si>
  <si>
    <t>Amount produced (tonnes)</t>
  </si>
  <si>
    <r>
      <t>CaO / CaO</t>
    </r>
    <r>
      <rPr>
        <sz val="10"/>
        <rFont val="Times New Roman"/>
        <family val="1"/>
      </rPr>
      <t>∙</t>
    </r>
    <r>
      <rPr>
        <sz val="10"/>
        <rFont val="Arial"/>
        <family val="0"/>
      </rPr>
      <t>MgO content (fraction)</t>
    </r>
  </si>
  <si>
    <t>Stoichiometric ratio (fraction)</t>
  </si>
  <si>
    <t>Water content of hydrated lime (fraction)</t>
  </si>
  <si>
    <t>CO2 emissions (tonnes)</t>
  </si>
  <si>
    <t>Example using default values</t>
  </si>
  <si>
    <t>Facility A</t>
  </si>
  <si>
    <t>Unit I</t>
  </si>
  <si>
    <t>High-calcium lime</t>
  </si>
  <si>
    <t>Dolomitic lime</t>
  </si>
  <si>
    <t>Hydraulic lime</t>
  </si>
  <si>
    <t>Range of CaO content (%)</t>
  </si>
  <si>
    <t>Range of MgO content (%)</t>
  </si>
  <si>
    <t>93-98</t>
  </si>
  <si>
    <t>55-57</t>
  </si>
  <si>
    <t>65-92</t>
  </si>
  <si>
    <t>0.3-2.5</t>
  </si>
  <si>
    <t>38-41</t>
  </si>
  <si>
    <t>NA</t>
  </si>
  <si>
    <t>0.85 (developing countries)</t>
  </si>
  <si>
    <t>0.95 (developed countries)</t>
  </si>
  <si>
    <t>High calcium lime</t>
  </si>
  <si>
    <t>Proportion of hydrated lime produced (fraction)</t>
  </si>
  <si>
    <t>Total:</t>
  </si>
  <si>
    <t>Proportion of hydrated lime: 0.1</t>
  </si>
  <si>
    <t>Water content of hydrated lime: 0.28</t>
  </si>
  <si>
    <t>Lime Kiln Dust correction factor: 1.02</t>
  </si>
  <si>
    <r>
      <t>Default Value for CaO / Cao</t>
    </r>
    <r>
      <rPr>
        <sz val="10"/>
        <rFont val="Times New Roman"/>
        <family val="1"/>
      </rPr>
      <t>·</t>
    </r>
    <r>
      <rPr>
        <sz val="10"/>
        <rFont val="Arial"/>
        <family val="0"/>
      </rPr>
      <t xml:space="preserve">MgO content (fraction) </t>
    </r>
  </si>
  <si>
    <r>
      <t>The default values for the stoichiometric ratio and the CaO/CaO</t>
    </r>
    <r>
      <rPr>
        <sz val="10"/>
        <rFont val="Times New Roman"/>
        <family val="1"/>
      </rPr>
      <t>∙</t>
    </r>
    <r>
      <rPr>
        <sz val="10"/>
        <rFont val="Arial"/>
        <family val="0"/>
      </rPr>
      <t>MgO content are lime-type specific and are as follows:</t>
    </r>
  </si>
  <si>
    <t>Default Values*</t>
  </si>
  <si>
    <t>Deriving custom Lime Kiln Dust (LKD) factors</t>
  </si>
  <si>
    <t>These factors are to be used with Approach 1 with lime production data.</t>
  </si>
  <si>
    <t>Weight of LKD not recycled to the kiln (tonnes)</t>
  </si>
  <si>
    <t>Weight of lime produced (by type) (tonnes)</t>
  </si>
  <si>
    <t>Fraction calcination of the original carbonate in the LKD (fraction)</t>
  </si>
  <si>
    <t xml:space="preserve">Fraction of the original carbonate in the LKD (i.e. before calcination) (fraction) </t>
  </si>
  <si>
    <t>Custom LKD correction factor</t>
  </si>
  <si>
    <t>Example:</t>
  </si>
  <si>
    <r>
      <t>Approach 2: Calculating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0"/>
      </rPr>
      <t xml:space="preserve"> emissions based on  carbonate input data</t>
    </r>
  </si>
  <si>
    <t>Carbonate</t>
  </si>
  <si>
    <t>Amount of carbonate used (tonnes)</t>
  </si>
  <si>
    <t>Fraction calcination achieved for carbonate (fraction)</t>
  </si>
  <si>
    <t>Amount of LKD (tonnes)</t>
  </si>
  <si>
    <t>Weight fraction of original carbonate in the LKD (fraction)</t>
  </si>
  <si>
    <t>Fraction calcination achieved for LKD (fraction)</t>
  </si>
  <si>
    <t>Lime Kiln Dust (LKD) Properties</t>
  </si>
  <si>
    <r>
      <t>CO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0"/>
      </rPr>
      <t>emissions (tonnes)</t>
    </r>
  </si>
  <si>
    <t>CaCO3</t>
  </si>
  <si>
    <r>
      <t>CaCO</t>
    </r>
    <r>
      <rPr>
        <vertAlign val="subscript"/>
        <sz val="10"/>
        <rFont val="Arial"/>
        <family val="2"/>
      </rPr>
      <t>3</t>
    </r>
  </si>
  <si>
    <t>Carbonate Properties</t>
  </si>
  <si>
    <t>Carbonate-specific emission factor</t>
  </si>
  <si>
    <t>Fraction calcination achieved for carbonate: 1.0</t>
  </si>
  <si>
    <r>
      <t>Weight fraction of original carbonate in the LKD: default derived as fraction of the raw material feed that was comprised of CaCO</t>
    </r>
    <r>
      <rPr>
        <vertAlign val="subscript"/>
        <sz val="10"/>
        <rFont val="Arial"/>
        <family val="2"/>
      </rPr>
      <t>3</t>
    </r>
  </si>
  <si>
    <t>Fraction calcination achieved for LKD 1.0</t>
  </si>
  <si>
    <t>The default values for carbonate-specific emission factors are as follows:</t>
  </si>
  <si>
    <t>MgCO3</t>
  </si>
  <si>
    <t>CaMg(CO3)2</t>
  </si>
  <si>
    <t>FeCO3</t>
  </si>
  <si>
    <t>Ca(Fe,Mg,Mn)(CO3)2</t>
  </si>
  <si>
    <t>MnCO3</t>
  </si>
  <si>
    <t>Na2CO3</t>
  </si>
  <si>
    <t>Mineral name(s)</t>
  </si>
  <si>
    <t>Calcite or aragonite</t>
  </si>
  <si>
    <t>Magnesite</t>
  </si>
  <si>
    <t>Dolomite</t>
  </si>
  <si>
    <t>Siderite</t>
  </si>
  <si>
    <t>Ankerite</t>
  </si>
  <si>
    <t>Rhodochrosite</t>
  </si>
  <si>
    <t>Sodium carbonate or soda ash</t>
  </si>
  <si>
    <t>Formual weight</t>
  </si>
  <si>
    <t>185.0225 - 215.6160</t>
  </si>
  <si>
    <r>
      <t>Emission factor (tonnes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/ tonne carbonate)</t>
    </r>
  </si>
  <si>
    <t>0.40 - 0.48</t>
  </si>
  <si>
    <t>The intellectual property rights of this calculation tool belong to WRI and WBCSD, unless stated otherwise in any of the tools.</t>
  </si>
  <si>
    <t>Please cite the orginial reference when using this tool.</t>
  </si>
  <si>
    <t>Conversion Factors</t>
  </si>
  <si>
    <t>Mass</t>
  </si>
  <si>
    <t>1 pound (lb)</t>
  </si>
  <si>
    <t>453.6 grams (g)</t>
  </si>
  <si>
    <t>0.4536 kilograms (kg)</t>
  </si>
  <si>
    <t>0.0004536 metric tonnes</t>
  </si>
  <si>
    <t>1 kilogram (kg)</t>
  </si>
  <si>
    <t>2.205 pounds (lb)</t>
  </si>
  <si>
    <t>1 short ton (ton)</t>
  </si>
  <si>
    <t>2,000 pounds (lb)</t>
  </si>
  <si>
    <t>907.2 kilograms (kg)</t>
  </si>
  <si>
    <t>1 metric tonne</t>
  </si>
  <si>
    <t>2,205 pounds (lb)</t>
  </si>
  <si>
    <t>1,000 kilograms (kg)</t>
  </si>
  <si>
    <t>1.1023 short tons (tons)</t>
  </si>
  <si>
    <t>Volume</t>
  </si>
  <si>
    <t>7.4805 gallons (gal)</t>
  </si>
  <si>
    <t>0.1781 barrel (bbl)</t>
  </si>
  <si>
    <t>28.32 liters (L)</t>
  </si>
  <si>
    <t>1 gallon (gal)</t>
  </si>
  <si>
    <t>0.0238 barrel (bbl)</t>
  </si>
  <si>
    <t>3.785 liters (L)</t>
  </si>
  <si>
    <t>1 barrel (bbl)</t>
  </si>
  <si>
    <t>42 gallons (gal)</t>
  </si>
  <si>
    <t>158.99 liters (L)</t>
  </si>
  <si>
    <t>1 litre (L)</t>
  </si>
  <si>
    <t>0.2642 gallons (gal)</t>
  </si>
  <si>
    <t>6.2897 barrels (bbl)</t>
  </si>
  <si>
    <t>264.2 gallons (gal)</t>
  </si>
  <si>
    <t>1,000 liters (L)</t>
  </si>
  <si>
    <t>Energy</t>
  </si>
  <si>
    <t>1 kilowatt hour (kWh)</t>
  </si>
  <si>
    <t>3412 Btu (btu)</t>
  </si>
  <si>
    <t>3,600 kilojoules (KJ)</t>
  </si>
  <si>
    <t>1 megajoule (MJ)</t>
  </si>
  <si>
    <t>0.001 gigajoules (GJ)</t>
  </si>
  <si>
    <t>1 gigajoule (GJ)</t>
  </si>
  <si>
    <t>0.9478 million Btu (million btu)</t>
  </si>
  <si>
    <t>277.8 kilowatt hours (kWh)</t>
  </si>
  <si>
    <t>1 Btu (btu)</t>
  </si>
  <si>
    <t>1,055 joules (J)</t>
  </si>
  <si>
    <t>1 million Btu (million btu)</t>
  </si>
  <si>
    <t>1.055 gigajoules (GJ)</t>
  </si>
  <si>
    <t>293 kilowatt hours (kWh)</t>
  </si>
  <si>
    <t>1 therm (therm)</t>
  </si>
  <si>
    <t xml:space="preserve">100,000 btu </t>
  </si>
  <si>
    <t>0.1055 gigajoules (GJ)</t>
  </si>
  <si>
    <t>29.3 kilowatt hours (kWh)</t>
  </si>
  <si>
    <t>Other</t>
  </si>
  <si>
    <t>kilo</t>
  </si>
  <si>
    <t>1,000</t>
  </si>
  <si>
    <t>mega</t>
  </si>
  <si>
    <t>1,000,000</t>
  </si>
  <si>
    <t>giga</t>
  </si>
  <si>
    <t>1,000,000,000</t>
  </si>
  <si>
    <t>tera</t>
  </si>
  <si>
    <t>1,000,000,000,000</t>
  </si>
  <si>
    <t>1 psi</t>
  </si>
  <si>
    <t>0.06895 bar</t>
  </si>
  <si>
    <t>0.9807 bar</t>
  </si>
  <si>
    <t>1 atmosphere (atm)</t>
  </si>
  <si>
    <t>1.01325 bar</t>
  </si>
  <si>
    <t>101.325 kilo pascals</t>
  </si>
  <si>
    <t>14.696 pounds per square inch (psia)</t>
  </si>
  <si>
    <t>1 mile (statue)</t>
  </si>
  <si>
    <t>1.609 kilometers</t>
  </si>
  <si>
    <t>1 metric tonne carbon</t>
  </si>
  <si>
    <r>
      <t xml:space="preserve">1 cubic foot (ft 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)</t>
    </r>
  </si>
  <si>
    <r>
      <t xml:space="preserve">0.02832 cubic meters (m 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)</t>
    </r>
  </si>
  <si>
    <r>
      <t xml:space="preserve">0.003785 cubic meters (m 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)</t>
    </r>
  </si>
  <si>
    <r>
      <t xml:space="preserve">0.1589 cubic meters (m 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)</t>
    </r>
  </si>
  <si>
    <r>
      <t xml:space="preserve">0.001 cubic meters (m 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)</t>
    </r>
  </si>
  <si>
    <r>
      <t xml:space="preserve">1 cubic meter (m 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)</t>
    </r>
  </si>
  <si>
    <r>
      <t xml:space="preserve">1 kgf / cm 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(tech atm)</t>
    </r>
  </si>
  <si>
    <r>
      <t>1 metric tonne CH</t>
    </r>
    <r>
      <rPr>
        <vertAlign val="subscript"/>
        <sz val="12"/>
        <rFont val="Arial"/>
        <family val="2"/>
      </rPr>
      <t>4</t>
    </r>
  </si>
  <si>
    <r>
      <t>21 metric tonnes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equivalent</t>
    </r>
  </si>
  <si>
    <r>
      <t>1metric  tonne 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</si>
  <si>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310 metric tonnes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equivalent</t>
    </r>
  </si>
  <si>
    <r>
      <t>3.664 metric tonnes CO</t>
    </r>
    <r>
      <rPr>
        <vertAlign val="subscript"/>
        <sz val="12"/>
        <rFont val="Arial"/>
        <family val="2"/>
      </rPr>
      <t>2</t>
    </r>
  </si>
  <si>
    <t>*, Source: IPCC 2006. Volume 3, Chapter 2.</t>
  </si>
  <si>
    <t>Please note that custom values for the LKD correction factor can be calculated using Appendix A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</si>
</sst>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00"/>
    <numFmt numFmtId="167" formatCode="0.0000"/>
    <numFmt numFmtId="168" formatCode="#,##0.000"/>
    <numFmt numFmtId="169" formatCode="_(* #,##0.0_);_(* \(#,##0.0\);_(* &quot;-&quot;??_);_(@_)"/>
    <numFmt numFmtId="170" formatCode="0.00&quot; *&quot;"/>
    <numFmt numFmtId="171" formatCode="###0.00_)"/>
    <numFmt numFmtId="172" formatCode="0.0_W"/>
    <numFmt numFmtId="173" formatCode="#,##0_)"/>
    <numFmt numFmtId="174" formatCode="#,##0.0\ &quot;l/100km&quot;"/>
    <numFmt numFmtId="175" formatCode="#,##0.00000"/>
    <numFmt numFmtId="176" formatCode="0.000000E+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000"/>
    <numFmt numFmtId="182" formatCode="[$-409]dddd\,\ mmmm\ dd\,\ yyyy"/>
    <numFmt numFmtId="183" formatCode="[$-409]h:mm:ss\ AM/PM"/>
  </numFmts>
  <fonts count="33">
    <font>
      <sz val="10"/>
      <name val="Arial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vertAlign val="subscript"/>
      <sz val="14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b/>
      <sz val="12"/>
      <name val="Arial"/>
      <family val="0"/>
    </font>
    <font>
      <b/>
      <vertAlign val="subscript"/>
      <sz val="12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0"/>
    </font>
    <font>
      <sz val="10"/>
      <color indexed="10"/>
      <name val="Arial"/>
      <family val="0"/>
    </font>
    <font>
      <vertAlign val="subscript"/>
      <sz val="10"/>
      <name val="Arial"/>
      <family val="2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b/>
      <sz val="18"/>
      <name val="Arial"/>
      <family val="0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u val="single"/>
      <sz val="10"/>
      <color indexed="12"/>
      <name val="Arial"/>
      <family val="0"/>
    </font>
    <font>
      <sz val="8"/>
      <name val="Helv"/>
      <family val="0"/>
    </font>
    <font>
      <b/>
      <sz val="14"/>
      <name val="Helv"/>
      <family val="0"/>
    </font>
    <font>
      <b/>
      <i/>
      <sz val="12"/>
      <name val="Arial"/>
      <family val="2"/>
    </font>
    <font>
      <b/>
      <sz val="14"/>
      <name val="Arial"/>
      <family val="2"/>
    </font>
    <font>
      <vertAlign val="superscript"/>
      <sz val="12"/>
      <name val="Arial"/>
      <family val="2"/>
    </font>
    <font>
      <vertAlign val="subscript"/>
      <sz val="12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medium"/>
      <top style="thin">
        <color indexed="9"/>
      </top>
      <bottom style="medium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>
        <color indexed="9"/>
      </top>
      <bottom style="thin">
        <color indexed="9"/>
      </bottom>
    </border>
    <border>
      <left style="medium"/>
      <right style="medium">
        <color indexed="9"/>
      </right>
      <top style="medium">
        <color indexed="9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>
        <color indexed="22"/>
      </bottom>
    </border>
    <border>
      <left style="medium"/>
      <right style="thin"/>
      <top style="thin">
        <color indexed="22"/>
      </top>
      <bottom style="medium"/>
    </border>
    <border>
      <left style="thin"/>
      <right style="thin"/>
      <top style="medium"/>
      <bottom style="thin">
        <color indexed="22"/>
      </bottom>
    </border>
    <border>
      <left style="thin"/>
      <right style="thin"/>
      <top style="thin">
        <color indexed="22"/>
      </top>
      <bottom style="medium"/>
    </border>
    <border>
      <left>
        <color indexed="63"/>
      </left>
      <right style="medium"/>
      <top style="medium"/>
      <bottom style="thin">
        <color indexed="22"/>
      </bottom>
    </border>
    <border>
      <left>
        <color indexed="63"/>
      </left>
      <right style="medium"/>
      <top style="thin">
        <color indexed="22"/>
      </top>
      <bottom style="medium"/>
    </border>
    <border>
      <left style="medium"/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medium"/>
      <top>
        <color indexed="63"/>
      </top>
      <bottom style="thin">
        <color indexed="9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thin"/>
      <right style="medium"/>
      <top>
        <color indexed="63"/>
      </top>
      <bottom style="thin">
        <color indexed="22"/>
      </bottom>
    </border>
    <border>
      <left style="thin"/>
      <right style="medium"/>
      <top style="thin">
        <color indexed="22"/>
      </top>
      <bottom style="thin">
        <color indexed="22"/>
      </bottom>
    </border>
    <border>
      <left style="thin"/>
      <right style="medium"/>
      <top style="thin">
        <color indexed="22"/>
      </top>
      <bottom>
        <color indexed="63"/>
      </bottom>
    </border>
    <border>
      <left style="thin"/>
      <right style="medium"/>
      <top style="thin"/>
      <bottom style="thin">
        <color indexed="22"/>
      </bottom>
    </border>
    <border>
      <left style="thin"/>
      <right style="medium"/>
      <top style="thin">
        <color indexed="22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9"/>
      </left>
      <right>
        <color indexed="63"/>
      </right>
      <top style="medium"/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>
        <color indexed="9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medium"/>
    </border>
    <border>
      <left style="thin">
        <color indexed="9"/>
      </left>
      <right style="medium"/>
      <top style="medium"/>
      <bottom style="medium"/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medium"/>
    </border>
    <border>
      <left>
        <color indexed="63"/>
      </left>
      <right style="thin"/>
      <top style="thin">
        <color indexed="22"/>
      </top>
      <bottom style="medium"/>
    </border>
    <border>
      <left style="thin"/>
      <right>
        <color indexed="63"/>
      </right>
      <top style="medium"/>
      <bottom style="thin">
        <color indexed="22"/>
      </bottom>
    </border>
    <border>
      <left>
        <color indexed="63"/>
      </left>
      <right style="thin"/>
      <top style="medium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22"/>
      </bottom>
    </border>
    <border>
      <left style="thin"/>
      <right>
        <color indexed="63"/>
      </right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6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17" fillId="0" borderId="1" applyAlignment="0">
      <protection/>
    </xf>
    <xf numFmtId="173" fontId="17" fillId="0" borderId="1">
      <alignment horizontal="right" vertical="center"/>
      <protection/>
    </xf>
    <xf numFmtId="49" fontId="18" fillId="0" borderId="1">
      <alignment horizontal="left" vertical="center"/>
      <protection/>
    </xf>
    <xf numFmtId="171" fontId="19" fillId="0" borderId="1" applyNumberFormat="0" applyFill="0">
      <alignment horizontal="right"/>
      <protection/>
    </xf>
    <xf numFmtId="172" fontId="19" fillId="0" borderId="1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1">
      <alignment horizontal="left"/>
      <protection/>
    </xf>
    <xf numFmtId="0" fontId="22" fillId="0" borderId="2">
      <alignment horizontal="right" vertical="center"/>
      <protection/>
    </xf>
    <xf numFmtId="0" fontId="23" fillId="0" borderId="1">
      <alignment horizontal="left" vertical="center"/>
      <protection/>
    </xf>
    <xf numFmtId="0" fontId="19" fillId="0" borderId="1">
      <alignment horizontal="left" vertical="center"/>
      <protection/>
    </xf>
    <xf numFmtId="0" fontId="24" fillId="0" borderId="1">
      <alignment horizontal="left"/>
      <protection/>
    </xf>
    <xf numFmtId="0" fontId="24" fillId="2" borderId="0">
      <alignment horizontal="centerContinuous" wrapText="1"/>
      <protection/>
    </xf>
    <xf numFmtId="49" fontId="24" fillId="2" borderId="3">
      <alignment horizontal="left" vertical="center"/>
      <protection/>
    </xf>
    <xf numFmtId="0" fontId="24" fillId="2" borderId="0">
      <alignment horizontal="centerContinuous" vertical="center" wrapText="1"/>
      <protection/>
    </xf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17" fillId="0" borderId="0">
      <alignment horizontal="left" vertical="center"/>
      <protection/>
    </xf>
    <xf numFmtId="0" fontId="15" fillId="0" borderId="0">
      <alignment horizontal="left" vertical="center"/>
      <protection/>
    </xf>
    <xf numFmtId="0" fontId="26" fillId="0" borderId="0">
      <alignment horizontal="right"/>
      <protection/>
    </xf>
    <xf numFmtId="49" fontId="26" fillId="0" borderId="0">
      <alignment horizontal="center"/>
      <protection/>
    </xf>
    <xf numFmtId="0" fontId="18" fillId="0" borderId="0">
      <alignment horizontal="right"/>
      <protection/>
    </xf>
    <xf numFmtId="0" fontId="26" fillId="0" borderId="0">
      <alignment horizontal="left"/>
      <protection/>
    </xf>
    <xf numFmtId="49" fontId="17" fillId="0" borderId="0">
      <alignment horizontal="left" vertical="center"/>
      <protection/>
    </xf>
    <xf numFmtId="49" fontId="18" fillId="0" borderId="1">
      <alignment horizontal="left" vertical="center"/>
      <protection/>
    </xf>
    <xf numFmtId="49" fontId="15" fillId="0" borderId="1" applyFill="0">
      <alignment horizontal="left" vertical="center"/>
      <protection/>
    </xf>
    <xf numFmtId="49" fontId="18" fillId="0" borderId="1">
      <alignment horizontal="left"/>
      <protection/>
    </xf>
    <xf numFmtId="171" fontId="17" fillId="0" borderId="0" applyNumberFormat="0">
      <alignment horizontal="right"/>
      <protection/>
    </xf>
    <xf numFmtId="0" fontId="22" fillId="3" borderId="0">
      <alignment horizontal="centerContinuous" vertical="center" wrapText="1"/>
      <protection/>
    </xf>
    <xf numFmtId="0" fontId="22" fillId="0" borderId="4">
      <alignment horizontal="left" vertical="center"/>
      <protection/>
    </xf>
    <xf numFmtId="0" fontId="27" fillId="0" borderId="0">
      <alignment horizontal="left" vertical="top"/>
      <protection/>
    </xf>
    <xf numFmtId="0" fontId="24" fillId="0" borderId="0">
      <alignment horizontal="left"/>
      <protection/>
    </xf>
    <xf numFmtId="0" fontId="16" fillId="0" borderId="0">
      <alignment horizontal="left"/>
      <protection/>
    </xf>
    <xf numFmtId="0" fontId="19" fillId="0" borderId="0">
      <alignment horizontal="left"/>
      <protection/>
    </xf>
    <xf numFmtId="0" fontId="27" fillId="0" borderId="0">
      <alignment horizontal="left" vertical="top"/>
      <protection/>
    </xf>
    <xf numFmtId="0" fontId="16" fillId="0" borderId="0">
      <alignment horizontal="left"/>
      <protection/>
    </xf>
    <xf numFmtId="0" fontId="19" fillId="0" borderId="0">
      <alignment horizontal="left"/>
      <protection/>
    </xf>
    <xf numFmtId="0" fontId="0" fillId="0" borderId="5" applyNumberFormat="0" applyFont="0" applyFill="0" applyAlignment="0" applyProtection="0"/>
    <xf numFmtId="49" fontId="17" fillId="0" borderId="1">
      <alignment horizontal="left"/>
      <protection/>
    </xf>
    <xf numFmtId="0" fontId="22" fillId="0" borderId="2">
      <alignment horizontal="left"/>
      <protection/>
    </xf>
    <xf numFmtId="0" fontId="24" fillId="0" borderId="0">
      <alignment horizontal="left" vertical="center"/>
      <protection/>
    </xf>
    <xf numFmtId="49" fontId="26" fillId="0" borderId="1">
      <alignment horizontal="left"/>
      <protection/>
    </xf>
  </cellStyleXfs>
  <cellXfs count="160">
    <xf numFmtId="0" fontId="0" fillId="0" borderId="0" xfId="0" applyAlignment="1">
      <alignment/>
    </xf>
    <xf numFmtId="0" fontId="0" fillId="4" borderId="6" xfId="0" applyFill="1" applyBorder="1" applyAlignment="1">
      <alignment/>
    </xf>
    <xf numFmtId="0" fontId="6" fillId="4" borderId="6" xfId="0" applyFont="1" applyFill="1" applyBorder="1" applyAlignment="1">
      <alignment/>
    </xf>
    <xf numFmtId="0" fontId="8" fillId="4" borderId="6" xfId="0" applyFont="1" applyFill="1" applyBorder="1" applyAlignment="1">
      <alignment/>
    </xf>
    <xf numFmtId="0" fontId="9" fillId="4" borderId="6" xfId="0" applyFont="1" applyFill="1" applyBorder="1" applyAlignment="1">
      <alignment/>
    </xf>
    <xf numFmtId="0" fontId="0" fillId="5" borderId="6" xfId="0" applyFill="1" applyBorder="1" applyAlignment="1">
      <alignment/>
    </xf>
    <xf numFmtId="0" fontId="0" fillId="6" borderId="6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8" xfId="0" applyBorder="1" applyAlignment="1">
      <alignment wrapText="1"/>
    </xf>
    <xf numFmtId="0" fontId="0" fillId="0" borderId="18" xfId="0" applyBorder="1" applyAlignment="1">
      <alignment/>
    </xf>
    <xf numFmtId="0" fontId="0" fillId="7" borderId="19" xfId="0" applyFill="1" applyBorder="1" applyAlignment="1">
      <alignment/>
    </xf>
    <xf numFmtId="0" fontId="0" fillId="7" borderId="20" xfId="0" applyFill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7" borderId="20" xfId="0" applyFill="1" applyBorder="1" applyAlignment="1">
      <alignment/>
    </xf>
    <xf numFmtId="0" fontId="0" fillId="0" borderId="22" xfId="0" applyFill="1" applyBorder="1" applyAlignment="1">
      <alignment/>
    </xf>
    <xf numFmtId="0" fontId="0" fillId="7" borderId="23" xfId="0" applyFill="1" applyBorder="1" applyAlignment="1">
      <alignment horizont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3" xfId="0" applyBorder="1" applyAlignment="1">
      <alignment/>
    </xf>
    <xf numFmtId="0" fontId="0" fillId="7" borderId="28" xfId="0" applyFill="1" applyBorder="1" applyAlignment="1">
      <alignment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0" xfId="0" applyBorder="1" applyAlignment="1">
      <alignment/>
    </xf>
    <xf numFmtId="0" fontId="0" fillId="0" borderId="36" xfId="0" applyBorder="1" applyAlignment="1">
      <alignment/>
    </xf>
    <xf numFmtId="0" fontId="0" fillId="7" borderId="37" xfId="0" applyFill="1" applyBorder="1" applyAlignment="1">
      <alignment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32" xfId="0" applyBorder="1" applyAlignment="1">
      <alignment wrapText="1"/>
    </xf>
    <xf numFmtId="0" fontId="0" fillId="7" borderId="23" xfId="0" applyFill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19" xfId="0" applyBorder="1" applyAlignment="1">
      <alignment/>
    </xf>
    <xf numFmtId="0" fontId="0" fillId="7" borderId="45" xfId="0" applyFill="1" applyBorder="1" applyAlignment="1">
      <alignment horizontal="center" wrapText="1"/>
    </xf>
    <xf numFmtId="0" fontId="0" fillId="0" borderId="46" xfId="0" applyBorder="1" applyAlignment="1">
      <alignment/>
    </xf>
    <xf numFmtId="0" fontId="0" fillId="7" borderId="20" xfId="0" applyFill="1" applyBorder="1" applyAlignment="1">
      <alignment wrapText="1"/>
    </xf>
    <xf numFmtId="0" fontId="0" fillId="7" borderId="19" xfId="0" applyFill="1" applyBorder="1" applyAlignment="1">
      <alignment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7" borderId="23" xfId="0" applyFill="1" applyBorder="1" applyAlignment="1">
      <alignment wrapText="1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0" xfId="0" applyBorder="1" applyAlignment="1">
      <alignment/>
    </xf>
    <xf numFmtId="0" fontId="0" fillId="0" borderId="6" xfId="0" applyFill="1" applyBorder="1" applyAlignment="1">
      <alignment/>
    </xf>
    <xf numFmtId="0" fontId="6" fillId="0" borderId="6" xfId="0" applyFont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21" xfId="0" applyBorder="1" applyAlignment="1">
      <alignment/>
    </xf>
    <xf numFmtId="0" fontId="0" fillId="5" borderId="33" xfId="0" applyFill="1" applyBorder="1" applyAlignment="1">
      <alignment/>
    </xf>
    <xf numFmtId="0" fontId="0" fillId="5" borderId="59" xfId="0" applyFill="1" applyBorder="1" applyAlignment="1">
      <alignment/>
    </xf>
    <xf numFmtId="0" fontId="0" fillId="5" borderId="34" xfId="0" applyFill="1" applyBorder="1" applyAlignment="1">
      <alignment/>
    </xf>
    <xf numFmtId="0" fontId="0" fillId="5" borderId="60" xfId="0" applyFill="1" applyBorder="1" applyAlignment="1">
      <alignment/>
    </xf>
    <xf numFmtId="0" fontId="0" fillId="5" borderId="35" xfId="0" applyFill="1" applyBorder="1" applyAlignment="1">
      <alignment/>
    </xf>
    <xf numFmtId="0" fontId="0" fillId="5" borderId="61" xfId="0" applyFill="1" applyBorder="1" applyAlignment="1">
      <alignment/>
    </xf>
    <xf numFmtId="0" fontId="0" fillId="6" borderId="62" xfId="0" applyFill="1" applyBorder="1" applyAlignment="1">
      <alignment/>
    </xf>
    <xf numFmtId="0" fontId="0" fillId="6" borderId="60" xfId="0" applyFill="1" applyBorder="1" applyAlignment="1">
      <alignment/>
    </xf>
    <xf numFmtId="0" fontId="0" fillId="6" borderId="63" xfId="0" applyFill="1" applyBorder="1" applyAlignment="1">
      <alignment/>
    </xf>
    <xf numFmtId="0" fontId="13" fillId="0" borderId="20" xfId="0" applyFont="1" applyBorder="1" applyAlignment="1">
      <alignment/>
    </xf>
    <xf numFmtId="0" fontId="13" fillId="0" borderId="45" xfId="0" applyFont="1" applyBorder="1" applyAlignment="1">
      <alignment/>
    </xf>
    <xf numFmtId="0" fontId="13" fillId="0" borderId="23" xfId="0" applyFont="1" applyBorder="1" applyAlignment="1">
      <alignment/>
    </xf>
    <xf numFmtId="0" fontId="0" fillId="6" borderId="25" xfId="0" applyFill="1" applyBorder="1" applyAlignment="1">
      <alignment/>
    </xf>
    <xf numFmtId="0" fontId="0" fillId="6" borderId="26" xfId="0" applyFill="1" applyBorder="1" applyAlignment="1">
      <alignment/>
    </xf>
    <xf numFmtId="0" fontId="0" fillId="6" borderId="52" xfId="0" applyFill="1" applyBorder="1" applyAlignment="1">
      <alignment/>
    </xf>
    <xf numFmtId="0" fontId="0" fillId="8" borderId="42" xfId="0" applyFill="1" applyBorder="1" applyAlignment="1">
      <alignment/>
    </xf>
    <xf numFmtId="0" fontId="0" fillId="8" borderId="29" xfId="0" applyFill="1" applyBorder="1" applyAlignment="1">
      <alignment/>
    </xf>
    <xf numFmtId="0" fontId="0" fillId="8" borderId="43" xfId="0" applyFill="1" applyBorder="1" applyAlignment="1">
      <alignment/>
    </xf>
    <xf numFmtId="0" fontId="0" fillId="8" borderId="30" xfId="0" applyFill="1" applyBorder="1" applyAlignment="1">
      <alignment/>
    </xf>
    <xf numFmtId="0" fontId="0" fillId="8" borderId="48" xfId="0" applyFill="1" applyBorder="1" applyAlignment="1">
      <alignment/>
    </xf>
    <xf numFmtId="0" fontId="0" fillId="8" borderId="50" xfId="0" applyFill="1" applyBorder="1" applyAlignment="1">
      <alignment/>
    </xf>
    <xf numFmtId="0" fontId="0" fillId="8" borderId="6" xfId="0" applyFill="1" applyBorder="1" applyAlignment="1">
      <alignment/>
    </xf>
    <xf numFmtId="0" fontId="0" fillId="8" borderId="26" xfId="0" applyFill="1" applyBorder="1" applyAlignment="1">
      <alignment/>
    </xf>
    <xf numFmtId="0" fontId="0" fillId="8" borderId="52" xfId="0" applyFill="1" applyBorder="1" applyAlignment="1">
      <alignment/>
    </xf>
    <xf numFmtId="0" fontId="0" fillId="6" borderId="64" xfId="0" applyFill="1" applyBorder="1" applyAlignment="1">
      <alignment/>
    </xf>
    <xf numFmtId="0" fontId="0" fillId="6" borderId="65" xfId="0" applyFill="1" applyBorder="1" applyAlignment="1">
      <alignment/>
    </xf>
    <xf numFmtId="0" fontId="0" fillId="6" borderId="66" xfId="0" applyFill="1" applyBorder="1" applyAlignment="1">
      <alignment/>
    </xf>
    <xf numFmtId="0" fontId="13" fillId="6" borderId="66" xfId="0" applyFont="1" applyFill="1" applyBorder="1" applyAlignment="1">
      <alignment/>
    </xf>
    <xf numFmtId="0" fontId="13" fillId="6" borderId="65" xfId="0" applyFont="1" applyFill="1" applyBorder="1" applyAlignment="1">
      <alignment/>
    </xf>
    <xf numFmtId="0" fontId="13" fillId="6" borderId="64" xfId="0" applyFont="1" applyFill="1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28" fillId="0" borderId="0" xfId="0" applyFont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28" fillId="0" borderId="3" xfId="0" applyFont="1" applyBorder="1" applyAlignment="1">
      <alignment/>
    </xf>
    <xf numFmtId="0" fontId="0" fillId="0" borderId="3" xfId="0" applyFill="1" applyBorder="1" applyAlignment="1">
      <alignment/>
    </xf>
    <xf numFmtId="49" fontId="0" fillId="0" borderId="3" xfId="0" applyNumberFormat="1" applyFill="1" applyBorder="1" applyAlignment="1">
      <alignment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9" borderId="70" xfId="0" applyFill="1" applyBorder="1" applyAlignment="1">
      <alignment/>
    </xf>
    <xf numFmtId="0" fontId="0" fillId="9" borderId="5" xfId="0" applyFill="1" applyBorder="1" applyAlignment="1">
      <alignment/>
    </xf>
    <xf numFmtId="49" fontId="0" fillId="9" borderId="5" xfId="0" applyNumberFormat="1" applyFill="1" applyBorder="1" applyAlignment="1">
      <alignment/>
    </xf>
    <xf numFmtId="0" fontId="0" fillId="9" borderId="71" xfId="0" applyFill="1" applyBorder="1" applyAlignment="1">
      <alignment/>
    </xf>
    <xf numFmtId="0" fontId="8" fillId="0" borderId="0" xfId="0" applyFont="1" applyFill="1" applyAlignment="1">
      <alignment horizontal="center" vertical="center"/>
    </xf>
    <xf numFmtId="0" fontId="8" fillId="9" borderId="72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0" fontId="8" fillId="9" borderId="73" xfId="0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4" fontId="8" fillId="9" borderId="0" xfId="0" applyNumberFormat="1" applyFont="1" applyFill="1" applyBorder="1" applyAlignment="1">
      <alignment horizontal="center" vertical="center"/>
    </xf>
    <xf numFmtId="49" fontId="8" fillId="9" borderId="0" xfId="0" applyNumberFormat="1" applyFont="1" applyFill="1" applyBorder="1" applyAlignment="1">
      <alignment horizontal="center" vertical="center"/>
    </xf>
    <xf numFmtId="49" fontId="0" fillId="9" borderId="0" xfId="0" applyNumberFormat="1" applyFont="1" applyFill="1" applyBorder="1" applyAlignment="1">
      <alignment horizontal="left" vertical="center"/>
    </xf>
    <xf numFmtId="4" fontId="0" fillId="9" borderId="0" xfId="0" applyNumberFormat="1" applyFont="1" applyFill="1" applyBorder="1" applyAlignment="1">
      <alignment horizontal="right" vertical="center"/>
    </xf>
    <xf numFmtId="0" fontId="0" fillId="9" borderId="0" xfId="0" applyFont="1" applyFill="1" applyAlignment="1">
      <alignment horizontal="left" vertical="center"/>
    </xf>
    <xf numFmtId="0" fontId="0" fillId="9" borderId="74" xfId="0" applyFill="1" applyBorder="1" applyAlignment="1">
      <alignment/>
    </xf>
    <xf numFmtId="0" fontId="0" fillId="9" borderId="75" xfId="0" applyFill="1" applyBorder="1" applyAlignment="1">
      <alignment/>
    </xf>
    <xf numFmtId="49" fontId="0" fillId="9" borderId="75" xfId="0" applyNumberFormat="1" applyFill="1" applyBorder="1" applyAlignment="1">
      <alignment/>
    </xf>
    <xf numFmtId="0" fontId="0" fillId="9" borderId="76" xfId="0" applyFill="1" applyBorder="1" applyAlignment="1">
      <alignment/>
    </xf>
    <xf numFmtId="0" fontId="0" fillId="7" borderId="77" xfId="0" applyFill="1" applyBorder="1" applyAlignment="1">
      <alignment horizontal="center"/>
    </xf>
    <xf numFmtId="0" fontId="0" fillId="7" borderId="78" xfId="0" applyFill="1" applyBorder="1" applyAlignment="1">
      <alignment horizontal="center"/>
    </xf>
    <xf numFmtId="0" fontId="0" fillId="7" borderId="79" xfId="0" applyFill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80" xfId="0" applyBorder="1" applyAlignment="1">
      <alignment/>
    </xf>
    <xf numFmtId="0" fontId="0" fillId="0" borderId="34" xfId="0" applyBorder="1" applyAlignment="1">
      <alignment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0" fontId="0" fillId="7" borderId="86" xfId="0" applyFill="1" applyBorder="1" applyAlignment="1">
      <alignment horizontal="center" wrapText="1"/>
    </xf>
    <xf numFmtId="0" fontId="0" fillId="7" borderId="87" xfId="0" applyFill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88" xfId="0" applyBorder="1" applyAlignment="1">
      <alignment/>
    </xf>
    <xf numFmtId="0" fontId="0" fillId="7" borderId="89" xfId="0" applyFill="1" applyBorder="1" applyAlignment="1">
      <alignment horizontal="center" wrapText="1"/>
    </xf>
    <xf numFmtId="0" fontId="0" fillId="7" borderId="20" xfId="0" applyFill="1" applyBorder="1" applyAlignment="1">
      <alignment horizontal="center" wrapText="1"/>
    </xf>
  </cellXfs>
  <cellStyles count="58">
    <cellStyle name="Normal" xfId="0"/>
    <cellStyle name="Column heading" xfId="15"/>
    <cellStyle name="Comma" xfId="16"/>
    <cellStyle name="Comma [0]" xfId="17"/>
    <cellStyle name="Comma0" xfId="18"/>
    <cellStyle name="Corner heading" xfId="19"/>
    <cellStyle name="Currency" xfId="20"/>
    <cellStyle name="Currency [0]" xfId="21"/>
    <cellStyle name="Currency0" xfId="22"/>
    <cellStyle name="Data" xfId="23"/>
    <cellStyle name="Data no deci" xfId="24"/>
    <cellStyle name="Data Superscript" xfId="25"/>
    <cellStyle name="Data_1-1A-Regular" xfId="26"/>
    <cellStyle name="Data-one deci" xfId="27"/>
    <cellStyle name="Date" xfId="28"/>
    <cellStyle name="Fixed" xfId="29"/>
    <cellStyle name="Followed Hyperlink" xfId="30"/>
    <cellStyle name="Heading 1" xfId="31"/>
    <cellStyle name="Heading 2" xfId="32"/>
    <cellStyle name="Hed Side" xfId="33"/>
    <cellStyle name="Hed Side bold" xfId="34"/>
    <cellStyle name="Hed Side Indent" xfId="35"/>
    <cellStyle name="Hed Side Regular" xfId="36"/>
    <cellStyle name="Hed Side_1-1A-Regular" xfId="37"/>
    <cellStyle name="Hed Top" xfId="38"/>
    <cellStyle name="Hed Top - SECTION" xfId="39"/>
    <cellStyle name="Hed Top_3-new4" xfId="40"/>
    <cellStyle name="Hyperlink" xfId="41"/>
    <cellStyle name="Milliers [0]_Annex_comb_guideline_version4-2" xfId="42"/>
    <cellStyle name="Milliers_Annex_comb_guideline_version4-2" xfId="43"/>
    <cellStyle name="Monétaire [0]_Annex comb guideline 4-7" xfId="44"/>
    <cellStyle name="Monétaire_Annex_comb_guideline_version4-2" xfId="45"/>
    <cellStyle name="Percent" xfId="46"/>
    <cellStyle name="Reference" xfId="47"/>
    <cellStyle name="Row heading" xfId="48"/>
    <cellStyle name="Source Hed" xfId="49"/>
    <cellStyle name="Source Letter" xfId="50"/>
    <cellStyle name="Source Superscript" xfId="51"/>
    <cellStyle name="Source Text" xfId="52"/>
    <cellStyle name="State" xfId="53"/>
    <cellStyle name="Superscript" xfId="54"/>
    <cellStyle name="Superscript- regular" xfId="55"/>
    <cellStyle name="Superscript_1-1A-Regular" xfId="56"/>
    <cellStyle name="Table Data" xfId="57"/>
    <cellStyle name="Table Head Top" xfId="58"/>
    <cellStyle name="Table Hed Side" xfId="59"/>
    <cellStyle name="Table Title" xfId="60"/>
    <cellStyle name="Title Text" xfId="61"/>
    <cellStyle name="Title Text 1" xfId="62"/>
    <cellStyle name="Title Text 2" xfId="63"/>
    <cellStyle name="Title-1" xfId="64"/>
    <cellStyle name="Title-2" xfId="65"/>
    <cellStyle name="Title-3" xfId="66"/>
    <cellStyle name="Total" xfId="67"/>
    <cellStyle name="Wrap" xfId="68"/>
    <cellStyle name="Wrap Bold" xfId="69"/>
    <cellStyle name="Wrap Title" xfId="70"/>
    <cellStyle name="Wrap_NTS99-~11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WRI\WRI%20calculation%20tools%20-%20mob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Introduction"/>
      <sheetName val="Emissions based on fuel use"/>
      <sheetName val="Emissions based on distance"/>
      <sheetName val="Reference"/>
      <sheetName val="FAQ"/>
      <sheetName val="Macros"/>
    </sheetNames>
    <sheetDataSet>
      <sheetData sheetId="4">
        <row r="196">
          <cell r="E196">
            <v>4</v>
          </cell>
          <cell r="F196">
            <v>2.2541567500000004</v>
          </cell>
          <cell r="G196">
            <v>2254.1567500000006</v>
          </cell>
          <cell r="H196">
            <v>1.6093</v>
          </cell>
          <cell r="I196">
            <v>1400.7063630149758</v>
          </cell>
          <cell r="J196">
            <v>1614.481954110483</v>
          </cell>
        </row>
        <row r="197">
          <cell r="E197">
            <v>5</v>
          </cell>
          <cell r="F197">
            <v>1.8033254000000003</v>
          </cell>
          <cell r="G197">
            <v>1803.3254000000004</v>
          </cell>
          <cell r="H197">
            <v>1.6093</v>
          </cell>
          <cell r="I197">
            <v>1120.5650904119807</v>
          </cell>
          <cell r="J197">
            <v>1291.5855632883865</v>
          </cell>
        </row>
        <row r="198">
          <cell r="E198">
            <v>6</v>
          </cell>
          <cell r="F198">
            <v>1.502771166666667</v>
          </cell>
          <cell r="G198">
            <v>1502.7711666666669</v>
          </cell>
          <cell r="H198">
            <v>1.6093</v>
          </cell>
          <cell r="I198">
            <v>933.8042420099838</v>
          </cell>
          <cell r="J198">
            <v>1076.3213027403222</v>
          </cell>
        </row>
        <row r="199">
          <cell r="E199">
            <v>7</v>
          </cell>
          <cell r="F199">
            <v>1.2880895714285716</v>
          </cell>
          <cell r="G199">
            <v>1288.0895714285716</v>
          </cell>
          <cell r="H199">
            <v>1.6093</v>
          </cell>
          <cell r="I199">
            <v>800.4036360085576</v>
          </cell>
          <cell r="J199">
            <v>922.5611166345617</v>
          </cell>
        </row>
        <row r="200">
          <cell r="E200">
            <v>8</v>
          </cell>
          <cell r="F200">
            <v>1.1270783750000002</v>
          </cell>
          <cell r="G200">
            <v>1127.0783750000003</v>
          </cell>
          <cell r="H200">
            <v>1.6093</v>
          </cell>
          <cell r="I200">
            <v>700.3531815074879</v>
          </cell>
          <cell r="J200">
            <v>807.2409770552415</v>
          </cell>
        </row>
        <row r="201">
          <cell r="E201">
            <v>9</v>
          </cell>
          <cell r="F201">
            <v>1.0018474444444445</v>
          </cell>
          <cell r="G201">
            <v>1001.8474444444445</v>
          </cell>
          <cell r="H201">
            <v>1.6093</v>
          </cell>
          <cell r="I201">
            <v>622.5361613399891</v>
          </cell>
          <cell r="J201">
            <v>717.5475351602146</v>
          </cell>
        </row>
        <row r="202">
          <cell r="E202">
            <v>10</v>
          </cell>
          <cell r="F202">
            <v>0.9016627000000002</v>
          </cell>
          <cell r="G202">
            <v>901.6627000000002</v>
          </cell>
          <cell r="H202">
            <v>1.6093</v>
          </cell>
          <cell r="I202">
            <v>560.2825452059903</v>
          </cell>
          <cell r="J202">
            <v>645.7927816441933</v>
          </cell>
        </row>
        <row r="203">
          <cell r="E203">
            <v>11</v>
          </cell>
          <cell r="F203">
            <v>0.8196933636363638</v>
          </cell>
          <cell r="G203">
            <v>819.6933636363638</v>
          </cell>
          <cell r="H203">
            <v>1.6093</v>
          </cell>
          <cell r="I203">
            <v>509.3477683690821</v>
          </cell>
          <cell r="J203">
            <v>587.0843469492665</v>
          </cell>
        </row>
        <row r="204">
          <cell r="E204">
            <v>12</v>
          </cell>
          <cell r="F204">
            <v>0.7513855833333335</v>
          </cell>
          <cell r="G204">
            <v>751.3855833333334</v>
          </cell>
          <cell r="H204">
            <v>1.6093</v>
          </cell>
          <cell r="I204">
            <v>466.9021210049919</v>
          </cell>
          <cell r="J204">
            <v>538.1606513701611</v>
          </cell>
        </row>
        <row r="205">
          <cell r="E205">
            <v>13</v>
          </cell>
          <cell r="F205">
            <v>0.6935866923076924</v>
          </cell>
          <cell r="G205">
            <v>693.5866923076925</v>
          </cell>
          <cell r="H205">
            <v>1.6093</v>
          </cell>
          <cell r="I205">
            <v>430.9865732353772</v>
          </cell>
          <cell r="J205">
            <v>496.7636781878409</v>
          </cell>
        </row>
        <row r="206">
          <cell r="E206">
            <v>14</v>
          </cell>
          <cell r="F206">
            <v>0.6440447857142858</v>
          </cell>
          <cell r="G206">
            <v>644.0447857142858</v>
          </cell>
          <cell r="H206">
            <v>1.6093</v>
          </cell>
          <cell r="I206">
            <v>400.2018180042788</v>
          </cell>
          <cell r="J206">
            <v>461.28055831728085</v>
          </cell>
        </row>
        <row r="207">
          <cell r="E207">
            <v>15</v>
          </cell>
          <cell r="F207">
            <v>0.6011084666666667</v>
          </cell>
          <cell r="G207">
            <v>601.1084666666667</v>
          </cell>
          <cell r="H207">
            <v>1.6093</v>
          </cell>
          <cell r="I207">
            <v>373.52169680399345</v>
          </cell>
          <cell r="J207">
            <v>430.5285210961287</v>
          </cell>
        </row>
        <row r="208">
          <cell r="E208">
            <v>16</v>
          </cell>
          <cell r="F208">
            <v>0.5635391875000001</v>
          </cell>
          <cell r="G208">
            <v>563.5391875000001</v>
          </cell>
          <cell r="H208">
            <v>1.6093</v>
          </cell>
          <cell r="I208">
            <v>350.17659075374394</v>
          </cell>
          <cell r="J208">
            <v>403.62048852762075</v>
          </cell>
        </row>
        <row r="209">
          <cell r="E209">
            <v>17</v>
          </cell>
          <cell r="F209">
            <v>0.5303898235294119</v>
          </cell>
          <cell r="G209">
            <v>530.3898235294118</v>
          </cell>
          <cell r="H209">
            <v>1.6093</v>
          </cell>
          <cell r="I209">
            <v>329.5779677682296</v>
          </cell>
          <cell r="J209">
            <v>379.8781068495254</v>
          </cell>
        </row>
        <row r="210">
          <cell r="E210">
            <v>18</v>
          </cell>
          <cell r="F210">
            <v>0.5009237222222223</v>
          </cell>
          <cell r="G210">
            <v>500.92372222222224</v>
          </cell>
          <cell r="H210">
            <v>1.6093</v>
          </cell>
          <cell r="I210">
            <v>311.26808066999456</v>
          </cell>
          <cell r="J210">
            <v>358.7737675801073</v>
          </cell>
        </row>
        <row r="211">
          <cell r="E211">
            <v>19</v>
          </cell>
          <cell r="F211">
            <v>0.47455931578947375</v>
          </cell>
          <cell r="G211">
            <v>474.55931578947377</v>
          </cell>
          <cell r="H211">
            <v>1.6093</v>
          </cell>
          <cell r="I211">
            <v>294.88555010841594</v>
          </cell>
          <cell r="J211">
            <v>339.8909377074701</v>
          </cell>
        </row>
        <row r="212">
          <cell r="E212">
            <v>20</v>
          </cell>
          <cell r="F212">
            <v>0.4508313500000001</v>
          </cell>
          <cell r="G212">
            <v>450.8313500000001</v>
          </cell>
          <cell r="H212">
            <v>1.6093</v>
          </cell>
          <cell r="I212">
            <v>280.1412726029952</v>
          </cell>
          <cell r="J212">
            <v>322.89639082209663</v>
          </cell>
        </row>
        <row r="213">
          <cell r="E213">
            <v>21</v>
          </cell>
          <cell r="F213">
            <v>0.42936319047619054</v>
          </cell>
          <cell r="G213">
            <v>429.36319047619054</v>
          </cell>
          <cell r="H213">
            <v>1.6093</v>
          </cell>
          <cell r="I213">
            <v>266.80121200285254</v>
          </cell>
          <cell r="J213">
            <v>307.52037221152057</v>
          </cell>
        </row>
        <row r="214">
          <cell r="E214">
            <v>22</v>
          </cell>
          <cell r="F214">
            <v>0.4098466818181819</v>
          </cell>
          <cell r="G214">
            <v>409.8466818181819</v>
          </cell>
          <cell r="H214">
            <v>1.6093</v>
          </cell>
          <cell r="I214">
            <v>254.67388418454104</v>
          </cell>
          <cell r="J214">
            <v>293.5421734746333</v>
          </cell>
        </row>
        <row r="215">
          <cell r="E215">
            <v>23</v>
          </cell>
          <cell r="F215">
            <v>0.3920272608695653</v>
          </cell>
          <cell r="G215">
            <v>392.0272608695653</v>
          </cell>
          <cell r="H215">
            <v>1.6093</v>
          </cell>
          <cell r="I215">
            <v>243.60110661130014</v>
          </cell>
          <cell r="J215">
            <v>280.779470280084</v>
          </cell>
        </row>
        <row r="216">
          <cell r="E216">
            <v>24</v>
          </cell>
          <cell r="F216">
            <v>0.37569279166666675</v>
          </cell>
          <cell r="G216">
            <v>375.6927916666667</v>
          </cell>
          <cell r="H216">
            <v>1.6093</v>
          </cell>
          <cell r="I216">
            <v>233.45106050249595</v>
          </cell>
          <cell r="J216">
            <v>269.08032568508054</v>
          </cell>
        </row>
        <row r="217">
          <cell r="E217">
            <v>25</v>
          </cell>
          <cell r="F217">
            <v>0.3606650800000001</v>
          </cell>
          <cell r="G217">
            <v>360.6650800000001</v>
          </cell>
          <cell r="H217">
            <v>1.6093</v>
          </cell>
          <cell r="I217">
            <v>224.11301808239614</v>
          </cell>
          <cell r="J217">
            <v>258.3171126576773</v>
          </cell>
        </row>
        <row r="218">
          <cell r="E218">
            <v>26</v>
          </cell>
          <cell r="F218">
            <v>0.3467933461538462</v>
          </cell>
          <cell r="G218">
            <v>346.79334615384624</v>
          </cell>
          <cell r="H218">
            <v>1.6093</v>
          </cell>
          <cell r="I218">
            <v>215.4932866176886</v>
          </cell>
          <cell r="J218">
            <v>248.38183909392046</v>
          </cell>
        </row>
        <row r="219">
          <cell r="E219">
            <v>27</v>
          </cell>
          <cell r="F219">
            <v>0.3339491481481482</v>
          </cell>
          <cell r="G219">
            <v>333.9491481481482</v>
          </cell>
          <cell r="H219">
            <v>1.6093</v>
          </cell>
          <cell r="I219">
            <v>207.5120537799964</v>
          </cell>
          <cell r="J219">
            <v>239.18251172007157</v>
          </cell>
        </row>
        <row r="220">
          <cell r="E220">
            <v>28</v>
          </cell>
          <cell r="F220">
            <v>0.3220223928571429</v>
          </cell>
          <cell r="G220">
            <v>322.0223928571429</v>
          </cell>
          <cell r="H220">
            <v>1.6093</v>
          </cell>
          <cell r="I220">
            <v>200.1009090021394</v>
          </cell>
          <cell r="J220">
            <v>230.64027915864042</v>
          </cell>
        </row>
        <row r="221">
          <cell r="E221">
            <v>29</v>
          </cell>
          <cell r="F221">
            <v>0.31091817241379316</v>
          </cell>
          <cell r="G221">
            <v>310.9181724137932</v>
          </cell>
          <cell r="H221">
            <v>1.6093</v>
          </cell>
          <cell r="I221">
            <v>193.20087765723804</v>
          </cell>
          <cell r="J221">
            <v>222.68716608420456</v>
          </cell>
        </row>
        <row r="222">
          <cell r="E222">
            <v>30</v>
          </cell>
          <cell r="F222">
            <v>0.30055423333333336</v>
          </cell>
          <cell r="G222">
            <v>300.55423333333334</v>
          </cell>
          <cell r="H222">
            <v>1.6093</v>
          </cell>
          <cell r="I222">
            <v>186.76084840199672</v>
          </cell>
          <cell r="J222">
            <v>215.26426054806436</v>
          </cell>
        </row>
        <row r="223">
          <cell r="E223">
            <v>31</v>
          </cell>
          <cell r="F223">
            <v>0.29085893548387104</v>
          </cell>
          <cell r="G223">
            <v>290.85893548387105</v>
          </cell>
          <cell r="H223">
            <v>1.6093</v>
          </cell>
          <cell r="I223">
            <v>180.7363049051582</v>
          </cell>
          <cell r="J223">
            <v>208.32025214328817</v>
          </cell>
        </row>
        <row r="224">
          <cell r="E224">
            <v>32</v>
          </cell>
          <cell r="F224">
            <v>0.28176959375000005</v>
          </cell>
          <cell r="G224">
            <v>281.76959375000007</v>
          </cell>
          <cell r="H224">
            <v>1.6093</v>
          </cell>
          <cell r="I224">
            <v>175.08829537687197</v>
          </cell>
          <cell r="J224">
            <v>201.81024426381038</v>
          </cell>
        </row>
        <row r="225">
          <cell r="E225">
            <v>33</v>
          </cell>
          <cell r="F225">
            <v>0.27323112121212123</v>
          </cell>
          <cell r="G225">
            <v>273.23112121212125</v>
          </cell>
          <cell r="H225">
            <v>1.6093</v>
          </cell>
          <cell r="I225">
            <v>169.78258945636068</v>
          </cell>
          <cell r="J225">
            <v>195.69478231642216</v>
          </cell>
        </row>
        <row r="226">
          <cell r="E226">
            <v>34</v>
          </cell>
          <cell r="F226">
            <v>0.26519491176470594</v>
          </cell>
          <cell r="G226">
            <v>265.1949117647059</v>
          </cell>
          <cell r="H226">
            <v>1.6093</v>
          </cell>
          <cell r="I226">
            <v>164.7889838841148</v>
          </cell>
          <cell r="J226">
            <v>189.9390534247627</v>
          </cell>
        </row>
        <row r="227">
          <cell r="E227">
            <v>35</v>
          </cell>
          <cell r="F227">
            <v>0.25761791428571434</v>
          </cell>
          <cell r="G227">
            <v>257.61791428571433</v>
          </cell>
          <cell r="H227">
            <v>1.6093</v>
          </cell>
          <cell r="I227">
            <v>160.0807272017115</v>
          </cell>
          <cell r="J227">
            <v>184.51222332691233</v>
          </cell>
        </row>
        <row r="228">
          <cell r="E228">
            <v>36</v>
          </cell>
          <cell r="F228">
            <v>0.25046186111111113</v>
          </cell>
          <cell r="G228">
            <v>250.46186111111112</v>
          </cell>
          <cell r="H228">
            <v>1.6093</v>
          </cell>
          <cell r="I228">
            <v>155.63404033499728</v>
          </cell>
          <cell r="J228">
            <v>179.38688379005364</v>
          </cell>
        </row>
        <row r="229">
          <cell r="E229">
            <v>37</v>
          </cell>
          <cell r="F229">
            <v>0.24369262162162167</v>
          </cell>
          <cell r="G229">
            <v>243.69262162162167</v>
          </cell>
          <cell r="H229">
            <v>1.6093</v>
          </cell>
          <cell r="I229">
            <v>151.4277149205379</v>
          </cell>
          <cell r="J229">
            <v>174.53858963356572</v>
          </cell>
        </row>
        <row r="230">
          <cell r="E230">
            <v>38</v>
          </cell>
          <cell r="F230">
            <v>0.23727965789473687</v>
          </cell>
          <cell r="G230">
            <v>237.27965789473689</v>
          </cell>
          <cell r="H230">
            <v>1.6093</v>
          </cell>
          <cell r="I230">
            <v>147.44277505420797</v>
          </cell>
          <cell r="J230">
            <v>169.94546885373504</v>
          </cell>
        </row>
        <row r="231">
          <cell r="E231">
            <v>39</v>
          </cell>
          <cell r="F231">
            <v>0.23119556410256414</v>
          </cell>
          <cell r="G231">
            <v>231.19556410256413</v>
          </cell>
          <cell r="H231">
            <v>1.6093</v>
          </cell>
          <cell r="I231">
            <v>143.66219107845905</v>
          </cell>
          <cell r="J231">
            <v>165.5878927292803</v>
          </cell>
        </row>
        <row r="232">
          <cell r="E232">
            <v>40</v>
          </cell>
          <cell r="F232">
            <v>0.22541567500000004</v>
          </cell>
          <cell r="G232">
            <v>225.41567500000005</v>
          </cell>
          <cell r="H232">
            <v>1.6093</v>
          </cell>
          <cell r="I232">
            <v>140.0706363014976</v>
          </cell>
          <cell r="J232">
            <v>161.44819541104832</v>
          </cell>
        </row>
        <row r="233">
          <cell r="E233">
            <v>41</v>
          </cell>
          <cell r="F233">
            <v>0.2199177317073171</v>
          </cell>
          <cell r="G233">
            <v>219.9177317073171</v>
          </cell>
          <cell r="H233">
            <v>1.6093</v>
          </cell>
          <cell r="I233">
            <v>136.6542793185342</v>
          </cell>
          <cell r="J233">
            <v>157.51043454736418</v>
          </cell>
        </row>
        <row r="234">
          <cell r="E234">
            <v>42</v>
          </cell>
          <cell r="F234">
            <v>0.21468159523809527</v>
          </cell>
          <cell r="G234">
            <v>214.68159523809527</v>
          </cell>
          <cell r="H234">
            <v>1.6093</v>
          </cell>
          <cell r="I234">
            <v>133.40060600142627</v>
          </cell>
          <cell r="J234">
            <v>153.76018610576028</v>
          </cell>
        </row>
        <row r="235">
          <cell r="E235">
            <v>43</v>
          </cell>
          <cell r="F235">
            <v>0.20968900000000004</v>
          </cell>
          <cell r="G235">
            <v>209.68900000000005</v>
          </cell>
          <cell r="H235">
            <v>1.6093</v>
          </cell>
          <cell r="I235">
            <v>130.2982663269745</v>
          </cell>
          <cell r="J235">
            <v>150.18436782423097</v>
          </cell>
        </row>
        <row r="236">
          <cell r="E236">
            <v>44</v>
          </cell>
          <cell r="F236">
            <v>0.20492334090909095</v>
          </cell>
          <cell r="G236">
            <v>204.92334090909094</v>
          </cell>
          <cell r="H236">
            <v>1.6093</v>
          </cell>
          <cell r="I236">
            <v>127.33694209227052</v>
          </cell>
          <cell r="J236">
            <v>146.77108673731664</v>
          </cell>
        </row>
        <row r="237">
          <cell r="E237">
            <v>45</v>
          </cell>
          <cell r="F237">
            <v>0.20036948888888892</v>
          </cell>
          <cell r="G237">
            <v>200.36948888888892</v>
          </cell>
          <cell r="H237">
            <v>1.6093</v>
          </cell>
          <cell r="I237">
            <v>124.50723226799785</v>
          </cell>
          <cell r="J237">
            <v>143.50950703204293</v>
          </cell>
        </row>
        <row r="238">
          <cell r="E238">
            <v>46</v>
          </cell>
          <cell r="F238">
            <v>0.19601363043478265</v>
          </cell>
          <cell r="G238">
            <v>196.01363043478264</v>
          </cell>
          <cell r="H238">
            <v>1.6093</v>
          </cell>
          <cell r="I238">
            <v>121.80055330565007</v>
          </cell>
          <cell r="J238">
            <v>140.389735140042</v>
          </cell>
        </row>
        <row r="239">
          <cell r="E239">
            <v>47</v>
          </cell>
          <cell r="F239">
            <v>0.1918431276595745</v>
          </cell>
          <cell r="G239">
            <v>191.84312765957452</v>
          </cell>
          <cell r="H239">
            <v>1.6093</v>
          </cell>
          <cell r="I239">
            <v>119.20905217148731</v>
          </cell>
          <cell r="J239">
            <v>137.40271949876455</v>
          </cell>
        </row>
        <row r="240">
          <cell r="E240">
            <v>48</v>
          </cell>
          <cell r="F240">
            <v>0.18784639583333337</v>
          </cell>
          <cell r="G240">
            <v>187.84639583333336</v>
          </cell>
          <cell r="H240">
            <v>1.6093</v>
          </cell>
          <cell r="I240">
            <v>116.72553025124797</v>
          </cell>
          <cell r="J240">
            <v>134.54016284254027</v>
          </cell>
        </row>
        <row r="241">
          <cell r="E241">
            <v>49</v>
          </cell>
          <cell r="F241">
            <v>0.1840127959183674</v>
          </cell>
          <cell r="G241">
            <v>184.0127959183674</v>
          </cell>
          <cell r="H241">
            <v>1.6093</v>
          </cell>
          <cell r="I241">
            <v>114.3433765726511</v>
          </cell>
          <cell r="J241">
            <v>131.79444523350884</v>
          </cell>
        </row>
        <row r="242">
          <cell r="E242">
            <v>50</v>
          </cell>
          <cell r="F242">
            <v>0.18033254000000004</v>
          </cell>
          <cell r="G242">
            <v>180.33254000000005</v>
          </cell>
          <cell r="H242">
            <v>1.6093</v>
          </cell>
          <cell r="I242">
            <v>112.05650904119807</v>
          </cell>
          <cell r="J242">
            <v>129.15855632883864</v>
          </cell>
        </row>
        <row r="243">
          <cell r="E243">
            <v>51</v>
          </cell>
          <cell r="F243">
            <v>0.17679660784313728</v>
          </cell>
          <cell r="G243">
            <v>176.79660784313728</v>
          </cell>
          <cell r="H243">
            <v>1.6093</v>
          </cell>
          <cell r="I243">
            <v>109.85932258940986</v>
          </cell>
          <cell r="J243">
            <v>126.62603561650847</v>
          </cell>
        </row>
        <row r="244">
          <cell r="E244">
            <v>52</v>
          </cell>
          <cell r="F244">
            <v>0.1733966730769231</v>
          </cell>
          <cell r="G244">
            <v>173.39667307692312</v>
          </cell>
          <cell r="H244">
            <v>1.6093</v>
          </cell>
          <cell r="I244">
            <v>107.7466433088443</v>
          </cell>
          <cell r="J244">
            <v>124.19091954696023</v>
          </cell>
        </row>
        <row r="245">
          <cell r="E245">
            <v>53</v>
          </cell>
          <cell r="F245">
            <v>0.17012503773584908</v>
          </cell>
          <cell r="G245">
            <v>170.12503773584908</v>
          </cell>
          <cell r="H245">
            <v>1.6093</v>
          </cell>
          <cell r="I245">
            <v>105.71368777471514</v>
          </cell>
          <cell r="J245">
            <v>121.84769464984777</v>
          </cell>
        </row>
        <row r="246">
          <cell r="E246">
            <v>54</v>
          </cell>
          <cell r="F246">
            <v>0.1669745740740741</v>
          </cell>
          <cell r="G246">
            <v>166.9745740740741</v>
          </cell>
          <cell r="H246">
            <v>1.6093</v>
          </cell>
          <cell r="I246">
            <v>103.7560268899982</v>
          </cell>
          <cell r="J246">
            <v>119.59125586003579</v>
          </cell>
        </row>
        <row r="247">
          <cell r="E247">
            <v>55</v>
          </cell>
          <cell r="F247">
            <v>0.16393867272727275</v>
          </cell>
          <cell r="G247">
            <v>163.93867272727275</v>
          </cell>
          <cell r="H247">
            <v>1.6093</v>
          </cell>
          <cell r="I247">
            <v>101.86955367381641</v>
          </cell>
          <cell r="J247">
            <v>117.41686938985332</v>
          </cell>
        </row>
        <row r="248">
          <cell r="E248">
            <v>56</v>
          </cell>
          <cell r="F248">
            <v>0.16101119642857145</v>
          </cell>
          <cell r="G248">
            <v>161.01119642857145</v>
          </cell>
          <cell r="H248">
            <v>1.6093</v>
          </cell>
          <cell r="I248">
            <v>100.0504545010697</v>
          </cell>
          <cell r="J248">
            <v>115.32013957932021</v>
          </cell>
        </row>
        <row r="249">
          <cell r="E249">
            <v>57</v>
          </cell>
          <cell r="F249">
            <v>0.15818643859649126</v>
          </cell>
          <cell r="G249">
            <v>158.18643859649126</v>
          </cell>
          <cell r="H249">
            <v>1.6093</v>
          </cell>
          <cell r="I249">
            <v>98.29518336947199</v>
          </cell>
          <cell r="J249">
            <v>113.29697923582337</v>
          </cell>
        </row>
        <row r="250">
          <cell r="E250">
            <v>58</v>
          </cell>
          <cell r="F250">
            <v>0.15545908620689658</v>
          </cell>
          <cell r="G250">
            <v>155.4590862068966</v>
          </cell>
          <cell r="H250">
            <v>1.6093</v>
          </cell>
          <cell r="I250">
            <v>96.60043882861902</v>
          </cell>
          <cell r="J250">
            <v>111.34358304210228</v>
          </cell>
        </row>
        <row r="251">
          <cell r="E251">
            <v>59</v>
          </cell>
          <cell r="F251">
            <v>0.152824186440678</v>
          </cell>
          <cell r="G251">
            <v>152.824186440678</v>
          </cell>
          <cell r="H251">
            <v>1.6093</v>
          </cell>
          <cell r="I251">
            <v>94.9631432552526</v>
          </cell>
          <cell r="J251">
            <v>109.45640366850733</v>
          </cell>
        </row>
        <row r="252">
          <cell r="E252">
            <v>60</v>
          </cell>
          <cell r="F252">
            <v>0.15027711666666668</v>
          </cell>
          <cell r="G252">
            <v>150.27711666666667</v>
          </cell>
          <cell r="H252">
            <v>1.6093</v>
          </cell>
          <cell r="I252">
            <v>93.38042420099836</v>
          </cell>
          <cell r="J252">
            <v>107.63213027403218</v>
          </cell>
        </row>
        <row r="253">
          <cell r="E253">
            <v>61</v>
          </cell>
          <cell r="F253">
            <v>0.1478135573770492</v>
          </cell>
          <cell r="G253">
            <v>147.81355737704922</v>
          </cell>
          <cell r="H253">
            <v>1.6093</v>
          </cell>
          <cell r="I253">
            <v>91.84959757475252</v>
          </cell>
          <cell r="J253">
            <v>105.8676691219989</v>
          </cell>
        </row>
        <row r="254">
          <cell r="E254">
            <v>62</v>
          </cell>
          <cell r="F254">
            <v>0.14542946774193552</v>
          </cell>
          <cell r="G254">
            <v>145.42946774193553</v>
          </cell>
          <cell r="H254">
            <v>1.6093</v>
          </cell>
          <cell r="I254">
            <v>90.3681524525791</v>
          </cell>
          <cell r="J254">
            <v>104.16012607164409</v>
          </cell>
        </row>
        <row r="255">
          <cell r="E255">
            <v>63</v>
          </cell>
          <cell r="F255">
            <v>0.14312106349206352</v>
          </cell>
          <cell r="G255">
            <v>143.1210634920635</v>
          </cell>
          <cell r="H255">
            <v>1.6093</v>
          </cell>
          <cell r="I255">
            <v>88.93373733428417</v>
          </cell>
          <cell r="J255">
            <v>102.50679073717353</v>
          </cell>
        </row>
        <row r="256">
          <cell r="E256">
            <v>64</v>
          </cell>
          <cell r="F256">
            <v>0.14088479687500002</v>
          </cell>
          <cell r="G256">
            <v>140.88479687500003</v>
          </cell>
          <cell r="H256">
            <v>1.6093</v>
          </cell>
          <cell r="I256">
            <v>87.54414768843598</v>
          </cell>
          <cell r="J256">
            <v>100.90512213190519</v>
          </cell>
        </row>
        <row r="257">
          <cell r="E257">
            <v>65</v>
          </cell>
          <cell r="F257">
            <v>0.1387173384615385</v>
          </cell>
          <cell r="G257">
            <v>138.7173384615385</v>
          </cell>
          <cell r="H257">
            <v>1.6093</v>
          </cell>
          <cell r="I257">
            <v>86.19731464707544</v>
          </cell>
          <cell r="J257">
            <v>99.3527356375682</v>
          </cell>
        </row>
        <row r="258">
          <cell r="E258">
            <v>66</v>
          </cell>
          <cell r="F258">
            <v>0.13661556060606062</v>
          </cell>
          <cell r="G258">
            <v>136.61556060606063</v>
          </cell>
          <cell r="H258">
            <v>1.6093</v>
          </cell>
          <cell r="I258">
            <v>84.89129472818034</v>
          </cell>
          <cell r="J258">
            <v>97.84739115821108</v>
          </cell>
        </row>
        <row r="259">
          <cell r="E259">
            <v>67</v>
          </cell>
          <cell r="F259">
            <v>0.13457652238805973</v>
          </cell>
          <cell r="G259">
            <v>134.57652238805971</v>
          </cell>
          <cell r="H259">
            <v>1.6093</v>
          </cell>
          <cell r="I259">
            <v>83.624260478506</v>
          </cell>
          <cell r="J259">
            <v>96.3869823349542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sheetProtection password="CA0B"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169"/>
  <sheetViews>
    <sheetView workbookViewId="0" topLeftCell="A1">
      <selection activeCell="A2" sqref="A2"/>
    </sheetView>
  </sheetViews>
  <sheetFormatPr defaultColWidth="9.140625" defaultRowHeight="12.75"/>
  <cols>
    <col min="3" max="3" width="15.421875" style="0" customWidth="1"/>
    <col min="4" max="4" width="17.28125" style="0" bestFit="1" customWidth="1"/>
    <col min="5" max="5" width="13.7109375" style="0" customWidth="1"/>
    <col min="6" max="6" width="19.00390625" style="0" customWidth="1"/>
    <col min="7" max="7" width="23.00390625" style="0" customWidth="1"/>
    <col min="8" max="8" width="17.28125" style="0" bestFit="1" customWidth="1"/>
    <col min="9" max="9" width="24.140625" style="0" bestFit="1" customWidth="1"/>
    <col min="10" max="10" width="30.7109375" style="0" bestFit="1" customWidth="1"/>
    <col min="11" max="11" width="22.28125" style="0" customWidth="1"/>
    <col min="12" max="12" width="13.7109375" style="0" customWidth="1"/>
  </cols>
  <sheetData>
    <row r="1" spans="1:73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</row>
    <row r="2" spans="1:73" ht="19.5">
      <c r="A2" s="7"/>
      <c r="B2" s="1"/>
      <c r="C2" s="2" t="s">
        <v>3</v>
      </c>
      <c r="D2" s="2"/>
      <c r="E2" s="3"/>
      <c r="F2" s="3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</row>
    <row r="3" spans="1:73" ht="12.75">
      <c r="A3" s="7"/>
      <c r="B3" s="1"/>
      <c r="C3" s="4"/>
      <c r="D3" s="4"/>
      <c r="E3" s="1"/>
      <c r="F3" s="1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</row>
    <row r="4" spans="1:73" ht="12.75">
      <c r="A4" s="7"/>
      <c r="B4" s="1"/>
      <c r="C4" s="1"/>
      <c r="D4" s="5"/>
      <c r="E4" s="1" t="s">
        <v>0</v>
      </c>
      <c r="F4" s="1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</row>
    <row r="5" spans="1:73" ht="12.75">
      <c r="A5" s="7"/>
      <c r="B5" s="1"/>
      <c r="C5" s="1"/>
      <c r="D5" s="6"/>
      <c r="E5" s="1" t="s">
        <v>1</v>
      </c>
      <c r="F5" s="1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</row>
    <row r="6" spans="1:73" ht="12.75">
      <c r="A6" s="7"/>
      <c r="B6" s="1"/>
      <c r="C6" s="1"/>
      <c r="D6" s="1"/>
      <c r="E6" s="1"/>
      <c r="F6" s="1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</row>
    <row r="7" spans="1:73" ht="12.75">
      <c r="A7" s="7"/>
      <c r="B7" s="1"/>
      <c r="C7" s="4" t="s">
        <v>2</v>
      </c>
      <c r="D7" s="4"/>
      <c r="E7" s="1"/>
      <c r="F7" s="1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</row>
    <row r="8" spans="1:73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</row>
    <row r="9" spans="1:73" ht="13.5" thickBot="1">
      <c r="A9" s="7"/>
      <c r="B9" s="7"/>
      <c r="C9" s="7"/>
      <c r="D9" s="7"/>
      <c r="E9" s="12"/>
      <c r="F9" s="12"/>
      <c r="G9" s="12"/>
      <c r="H9" s="12"/>
      <c r="I9" s="12"/>
      <c r="J9" s="12"/>
      <c r="K9" s="12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</row>
    <row r="10" spans="1:73" ht="20.25" customHeight="1" thickBot="1">
      <c r="A10" s="7"/>
      <c r="B10" s="7"/>
      <c r="C10" s="12"/>
      <c r="D10" s="19"/>
      <c r="E10" s="142" t="s">
        <v>9</v>
      </c>
      <c r="F10" s="143"/>
      <c r="G10" s="143"/>
      <c r="H10" s="144"/>
      <c r="I10" s="142" t="s">
        <v>7</v>
      </c>
      <c r="J10" s="144"/>
      <c r="K10" s="27"/>
      <c r="L10" s="20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</row>
    <row r="11" spans="1:73" ht="36.75" customHeight="1" thickBot="1">
      <c r="A11" s="7"/>
      <c r="B11" s="10"/>
      <c r="C11" s="23" t="s">
        <v>4</v>
      </c>
      <c r="D11" s="49" t="s">
        <v>5</v>
      </c>
      <c r="E11" s="26" t="s">
        <v>6</v>
      </c>
      <c r="F11" s="24" t="s">
        <v>10</v>
      </c>
      <c r="G11" s="24" t="s">
        <v>11</v>
      </c>
      <c r="H11" s="55" t="s">
        <v>12</v>
      </c>
      <c r="I11" s="24" t="s">
        <v>32</v>
      </c>
      <c r="J11" s="55" t="s">
        <v>13</v>
      </c>
      <c r="K11" s="57" t="s">
        <v>8</v>
      </c>
      <c r="L11" s="28" t="s">
        <v>14</v>
      </c>
      <c r="M11" s="11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</row>
    <row r="12" spans="1:73" ht="24.75" customHeight="1">
      <c r="A12" s="145" t="s">
        <v>15</v>
      </c>
      <c r="B12" s="146"/>
      <c r="C12" s="50" t="s">
        <v>16</v>
      </c>
      <c r="D12" s="29" t="s">
        <v>17</v>
      </c>
      <c r="E12" s="48" t="s">
        <v>31</v>
      </c>
      <c r="F12" s="38">
        <v>1200</v>
      </c>
      <c r="G12" s="38">
        <v>0.95</v>
      </c>
      <c r="H12" s="56">
        <v>0.785</v>
      </c>
      <c r="I12" s="38">
        <v>0.1</v>
      </c>
      <c r="J12" s="56">
        <v>0.28</v>
      </c>
      <c r="K12" s="38">
        <v>1.02</v>
      </c>
      <c r="L12" s="29">
        <f>((G12*H12)*F12)*(1-(I12*J12))*K12</f>
        <v>887.2396560000001</v>
      </c>
      <c r="M12" s="11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</row>
    <row r="13" spans="1:73" ht="12.75">
      <c r="A13" s="7"/>
      <c r="B13" s="15"/>
      <c r="C13" s="51"/>
      <c r="D13" s="30"/>
      <c r="E13" s="39"/>
      <c r="F13" s="76"/>
      <c r="G13" s="76"/>
      <c r="H13" s="77"/>
      <c r="I13" s="76"/>
      <c r="J13" s="77"/>
      <c r="K13" s="76"/>
      <c r="L13" s="82">
        <f aca="true" t="shared" si="0" ref="L13:L31">((G13*H13)*F13)*(1-(I13*J13))*K13</f>
        <v>0</v>
      </c>
      <c r="M13" s="11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73" ht="12.75">
      <c r="A14" s="7"/>
      <c r="B14" s="15"/>
      <c r="C14" s="52"/>
      <c r="D14" s="31"/>
      <c r="E14" s="40"/>
      <c r="F14" s="78"/>
      <c r="G14" s="78"/>
      <c r="H14" s="79"/>
      <c r="I14" s="78"/>
      <c r="J14" s="79"/>
      <c r="K14" s="78"/>
      <c r="L14" s="83">
        <f t="shared" si="0"/>
        <v>0</v>
      </c>
      <c r="M14" s="11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</row>
    <row r="15" spans="1:73" ht="12.75">
      <c r="A15" s="7"/>
      <c r="B15" s="15"/>
      <c r="C15" s="52"/>
      <c r="D15" s="31"/>
      <c r="E15" s="40"/>
      <c r="F15" s="78"/>
      <c r="G15" s="78"/>
      <c r="H15" s="79"/>
      <c r="I15" s="78"/>
      <c r="J15" s="79"/>
      <c r="K15" s="78"/>
      <c r="L15" s="83">
        <f t="shared" si="0"/>
        <v>0</v>
      </c>
      <c r="M15" s="11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</row>
    <row r="16" spans="1:73" ht="12.75">
      <c r="A16" s="7"/>
      <c r="B16" s="15"/>
      <c r="C16" s="52"/>
      <c r="D16" s="31"/>
      <c r="E16" s="40"/>
      <c r="F16" s="78"/>
      <c r="G16" s="78"/>
      <c r="H16" s="79"/>
      <c r="I16" s="78"/>
      <c r="J16" s="79"/>
      <c r="K16" s="78"/>
      <c r="L16" s="83">
        <f t="shared" si="0"/>
        <v>0</v>
      </c>
      <c r="M16" s="11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</row>
    <row r="17" spans="1:73" ht="12.75">
      <c r="A17" s="7"/>
      <c r="B17" s="15"/>
      <c r="C17" s="52"/>
      <c r="D17" s="31"/>
      <c r="E17" s="40"/>
      <c r="F17" s="78"/>
      <c r="G17" s="78"/>
      <c r="H17" s="79"/>
      <c r="I17" s="78"/>
      <c r="J17" s="79"/>
      <c r="K17" s="78"/>
      <c r="L17" s="83">
        <f t="shared" si="0"/>
        <v>0</v>
      </c>
      <c r="M17" s="11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</row>
    <row r="18" spans="1:73" ht="12.75">
      <c r="A18" s="7"/>
      <c r="B18" s="15"/>
      <c r="C18" s="52"/>
      <c r="D18" s="31"/>
      <c r="E18" s="40"/>
      <c r="F18" s="78"/>
      <c r="G18" s="78"/>
      <c r="H18" s="79"/>
      <c r="I18" s="78"/>
      <c r="J18" s="79"/>
      <c r="K18" s="78"/>
      <c r="L18" s="83">
        <f t="shared" si="0"/>
        <v>0</v>
      </c>
      <c r="M18" s="11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</row>
    <row r="19" spans="1:73" ht="12.75">
      <c r="A19" s="7"/>
      <c r="B19" s="15"/>
      <c r="C19" s="52"/>
      <c r="D19" s="31"/>
      <c r="E19" s="40"/>
      <c r="F19" s="78"/>
      <c r="G19" s="78"/>
      <c r="H19" s="79"/>
      <c r="I19" s="78"/>
      <c r="J19" s="79"/>
      <c r="K19" s="78"/>
      <c r="L19" s="83">
        <f t="shared" si="0"/>
        <v>0</v>
      </c>
      <c r="M19" s="11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</row>
    <row r="20" spans="1:73" ht="12.75">
      <c r="A20" s="7"/>
      <c r="B20" s="15"/>
      <c r="C20" s="52"/>
      <c r="D20" s="31"/>
      <c r="E20" s="40"/>
      <c r="F20" s="78"/>
      <c r="G20" s="78"/>
      <c r="H20" s="79"/>
      <c r="I20" s="78"/>
      <c r="J20" s="79"/>
      <c r="K20" s="78"/>
      <c r="L20" s="83">
        <f t="shared" si="0"/>
        <v>0</v>
      </c>
      <c r="M20" s="11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</row>
    <row r="21" spans="1:73" ht="12.75">
      <c r="A21" s="7"/>
      <c r="B21" s="15"/>
      <c r="C21" s="52"/>
      <c r="D21" s="31"/>
      <c r="E21" s="40"/>
      <c r="F21" s="78"/>
      <c r="G21" s="78"/>
      <c r="H21" s="79"/>
      <c r="I21" s="78"/>
      <c r="J21" s="79"/>
      <c r="K21" s="78"/>
      <c r="L21" s="83">
        <f t="shared" si="0"/>
        <v>0</v>
      </c>
      <c r="M21" s="11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73" ht="12.75">
      <c r="A22" s="7"/>
      <c r="B22" s="15"/>
      <c r="C22" s="52"/>
      <c r="D22" s="31"/>
      <c r="E22" s="40"/>
      <c r="F22" s="78"/>
      <c r="G22" s="78"/>
      <c r="H22" s="79"/>
      <c r="I22" s="78"/>
      <c r="J22" s="79"/>
      <c r="K22" s="78"/>
      <c r="L22" s="83">
        <f t="shared" si="0"/>
        <v>0</v>
      </c>
      <c r="M22" s="11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</row>
    <row r="23" spans="1:73" ht="12.75">
      <c r="A23" s="7"/>
      <c r="B23" s="15"/>
      <c r="C23" s="52"/>
      <c r="D23" s="31"/>
      <c r="E23" s="40"/>
      <c r="F23" s="78"/>
      <c r="G23" s="78"/>
      <c r="H23" s="79"/>
      <c r="I23" s="78"/>
      <c r="J23" s="79"/>
      <c r="K23" s="78"/>
      <c r="L23" s="83">
        <f t="shared" si="0"/>
        <v>0</v>
      </c>
      <c r="M23" s="11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</row>
    <row r="24" spans="1:73" ht="12.75">
      <c r="A24" s="7"/>
      <c r="B24" s="15"/>
      <c r="C24" s="52"/>
      <c r="D24" s="31"/>
      <c r="E24" s="40"/>
      <c r="F24" s="78"/>
      <c r="G24" s="78"/>
      <c r="H24" s="79"/>
      <c r="I24" s="78"/>
      <c r="J24" s="79"/>
      <c r="K24" s="78"/>
      <c r="L24" s="83">
        <f t="shared" si="0"/>
        <v>0</v>
      </c>
      <c r="M24" s="11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</row>
    <row r="25" spans="1:73" ht="12.75">
      <c r="A25" s="7"/>
      <c r="B25" s="15"/>
      <c r="C25" s="52"/>
      <c r="D25" s="31"/>
      <c r="E25" s="40"/>
      <c r="F25" s="78"/>
      <c r="G25" s="78"/>
      <c r="H25" s="79"/>
      <c r="I25" s="78"/>
      <c r="J25" s="79"/>
      <c r="K25" s="78"/>
      <c r="L25" s="83">
        <f t="shared" si="0"/>
        <v>0</v>
      </c>
      <c r="M25" s="11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</row>
    <row r="26" spans="1:73" ht="12" customHeight="1">
      <c r="A26" s="7"/>
      <c r="B26" s="15"/>
      <c r="C26" s="52"/>
      <c r="D26" s="31"/>
      <c r="E26" s="40"/>
      <c r="F26" s="78"/>
      <c r="G26" s="78"/>
      <c r="H26" s="79"/>
      <c r="I26" s="78"/>
      <c r="J26" s="79"/>
      <c r="K26" s="78"/>
      <c r="L26" s="83">
        <f t="shared" si="0"/>
        <v>0</v>
      </c>
      <c r="M26" s="11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</row>
    <row r="27" spans="1:73" ht="12.75">
      <c r="A27" s="7"/>
      <c r="B27" s="15"/>
      <c r="C27" s="52"/>
      <c r="D27" s="31"/>
      <c r="E27" s="40"/>
      <c r="F27" s="78"/>
      <c r="G27" s="78"/>
      <c r="H27" s="79"/>
      <c r="I27" s="78"/>
      <c r="J27" s="79"/>
      <c r="K27" s="78"/>
      <c r="L27" s="83">
        <f t="shared" si="0"/>
        <v>0</v>
      </c>
      <c r="M27" s="11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</row>
    <row r="28" spans="1:73" ht="12.75">
      <c r="A28" s="7"/>
      <c r="B28" s="15"/>
      <c r="C28" s="52"/>
      <c r="D28" s="31"/>
      <c r="E28" s="40"/>
      <c r="F28" s="78"/>
      <c r="G28" s="78"/>
      <c r="H28" s="79"/>
      <c r="I28" s="78"/>
      <c r="J28" s="79"/>
      <c r="K28" s="78"/>
      <c r="L28" s="83">
        <f t="shared" si="0"/>
        <v>0</v>
      </c>
      <c r="M28" s="11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</row>
    <row r="29" spans="1:73" ht="12.75">
      <c r="A29" s="7"/>
      <c r="B29" s="15"/>
      <c r="C29" s="52"/>
      <c r="D29" s="31"/>
      <c r="E29" s="40"/>
      <c r="F29" s="78"/>
      <c r="G29" s="78"/>
      <c r="H29" s="79"/>
      <c r="I29" s="78"/>
      <c r="J29" s="79"/>
      <c r="K29" s="78"/>
      <c r="L29" s="83">
        <f t="shared" si="0"/>
        <v>0</v>
      </c>
      <c r="M29" s="11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</row>
    <row r="30" spans="1:73" ht="12.75">
      <c r="A30" s="7"/>
      <c r="B30" s="15"/>
      <c r="C30" s="52"/>
      <c r="D30" s="31"/>
      <c r="E30" s="40"/>
      <c r="F30" s="78"/>
      <c r="G30" s="78"/>
      <c r="H30" s="79"/>
      <c r="I30" s="78"/>
      <c r="J30" s="79"/>
      <c r="K30" s="78"/>
      <c r="L30" s="83">
        <f t="shared" si="0"/>
        <v>0</v>
      </c>
      <c r="M30" s="11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</row>
    <row r="31" spans="1:73" ht="12.75">
      <c r="A31" s="7"/>
      <c r="B31" s="15"/>
      <c r="C31" s="52"/>
      <c r="D31" s="31"/>
      <c r="E31" s="40"/>
      <c r="F31" s="78"/>
      <c r="G31" s="78"/>
      <c r="H31" s="79"/>
      <c r="I31" s="78"/>
      <c r="J31" s="79"/>
      <c r="K31" s="78"/>
      <c r="L31" s="83">
        <f t="shared" si="0"/>
        <v>0</v>
      </c>
      <c r="M31" s="11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</row>
    <row r="32" spans="1:73" ht="13.5" thickBot="1">
      <c r="A32" s="7"/>
      <c r="B32" s="15"/>
      <c r="C32" s="53"/>
      <c r="D32" s="32"/>
      <c r="E32" s="41"/>
      <c r="F32" s="80"/>
      <c r="G32" s="80"/>
      <c r="H32" s="81"/>
      <c r="I32" s="80"/>
      <c r="J32" s="81"/>
      <c r="K32" s="80"/>
      <c r="L32" s="84">
        <f>((G32*H32)*F32)*(1-(I32*J32))*K32</f>
        <v>0</v>
      </c>
      <c r="M32" s="11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</row>
    <row r="33" spans="1:73" ht="13.5" thickBot="1">
      <c r="A33" s="7"/>
      <c r="B33" s="10"/>
      <c r="C33" s="54" t="s">
        <v>33</v>
      </c>
      <c r="D33" s="33"/>
      <c r="E33" s="42"/>
      <c r="F33" s="85">
        <f>SUM(F13:F32)</f>
        <v>0</v>
      </c>
      <c r="G33" s="85"/>
      <c r="H33" s="86"/>
      <c r="I33" s="85"/>
      <c r="J33" s="86"/>
      <c r="K33" s="85"/>
      <c r="L33" s="87">
        <f>SUM(L13:L32)</f>
        <v>0</v>
      </c>
      <c r="M33" s="11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</row>
    <row r="34" spans="1:73" ht="12.75">
      <c r="A34" s="7"/>
      <c r="B34" s="7"/>
      <c r="C34" s="43"/>
      <c r="E34" s="43"/>
      <c r="F34" s="43"/>
      <c r="G34" s="43"/>
      <c r="H34" s="43"/>
      <c r="I34" s="43"/>
      <c r="J34" s="13"/>
      <c r="K34" s="13"/>
      <c r="L34" s="13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</row>
    <row r="35" spans="1:74" ht="13.5" thickBot="1">
      <c r="A35" s="7"/>
      <c r="B35" s="7"/>
      <c r="C35" s="12"/>
      <c r="D35" s="12"/>
      <c r="E35" s="12"/>
      <c r="F35" s="12"/>
      <c r="G35" s="12"/>
      <c r="H35" s="12"/>
      <c r="I35" s="12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</row>
    <row r="36" spans="1:74" ht="12.75">
      <c r="A36" s="7"/>
      <c r="B36" s="10"/>
      <c r="C36" s="69"/>
      <c r="D36" s="71"/>
      <c r="E36" s="71"/>
      <c r="F36" s="71"/>
      <c r="G36" s="71"/>
      <c r="H36" s="71"/>
      <c r="I36" s="70"/>
      <c r="J36" s="11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</row>
    <row r="37" spans="1:74" ht="15.75">
      <c r="A37" s="7"/>
      <c r="B37" s="10"/>
      <c r="C37" s="14"/>
      <c r="D37" s="68" t="s">
        <v>39</v>
      </c>
      <c r="E37" s="7"/>
      <c r="F37" s="7"/>
      <c r="G37" s="7"/>
      <c r="H37" s="7"/>
      <c r="I37" s="15"/>
      <c r="J37" s="1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</row>
    <row r="38" spans="1:74" ht="12.75">
      <c r="A38" s="7"/>
      <c r="B38" s="10"/>
      <c r="C38" s="14"/>
      <c r="D38" s="7"/>
      <c r="E38" s="7"/>
      <c r="F38" s="7"/>
      <c r="G38" s="7"/>
      <c r="H38" s="7"/>
      <c r="I38" s="15"/>
      <c r="J38" s="11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</row>
    <row r="39" spans="1:74" ht="12.75">
      <c r="A39" s="7"/>
      <c r="B39" s="10"/>
      <c r="C39" s="14"/>
      <c r="D39" s="7" t="s">
        <v>34</v>
      </c>
      <c r="E39" s="7"/>
      <c r="F39" s="7"/>
      <c r="G39" s="7"/>
      <c r="H39" s="7"/>
      <c r="I39" s="15"/>
      <c r="J39" s="11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</row>
    <row r="40" spans="1:74" ht="12.75">
      <c r="A40" s="7"/>
      <c r="B40" s="10"/>
      <c r="C40" s="14"/>
      <c r="D40" s="7" t="s">
        <v>35</v>
      </c>
      <c r="E40" s="7"/>
      <c r="F40" s="7"/>
      <c r="G40" s="7"/>
      <c r="H40" s="7"/>
      <c r="I40" s="15"/>
      <c r="J40" s="11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</row>
    <row r="41" spans="1:74" ht="12.75">
      <c r="A41" s="7"/>
      <c r="B41" s="10"/>
      <c r="C41" s="14"/>
      <c r="D41" s="12" t="s">
        <v>36</v>
      </c>
      <c r="E41" s="12"/>
      <c r="F41" s="12"/>
      <c r="G41" s="12"/>
      <c r="H41" s="12"/>
      <c r="I41" s="15"/>
      <c r="J41" s="11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</row>
    <row r="42" spans="1:74" ht="12.75">
      <c r="A42" s="7"/>
      <c r="B42" s="10"/>
      <c r="C42" s="14"/>
      <c r="D42" s="7"/>
      <c r="E42" s="7"/>
      <c r="F42" s="7"/>
      <c r="G42" s="7"/>
      <c r="H42" s="7"/>
      <c r="I42" s="15"/>
      <c r="J42" s="11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</row>
    <row r="43" spans="1:74" ht="12.75">
      <c r="A43" s="7"/>
      <c r="B43" s="10"/>
      <c r="C43" s="14"/>
      <c r="D43" s="67" t="s">
        <v>38</v>
      </c>
      <c r="E43" s="7"/>
      <c r="F43" s="7"/>
      <c r="G43" s="7"/>
      <c r="H43" s="7"/>
      <c r="I43" s="15"/>
      <c r="J43" s="11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</row>
    <row r="44" spans="1:74" ht="13.5" thickBot="1">
      <c r="A44" s="7"/>
      <c r="B44" s="10"/>
      <c r="C44" s="72"/>
      <c r="D44" s="66"/>
      <c r="E44" s="66"/>
      <c r="F44" s="43"/>
      <c r="G44" s="43"/>
      <c r="H44" s="43"/>
      <c r="I44" s="73"/>
      <c r="J44" s="11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</row>
    <row r="45" spans="1:74" ht="28.5" customHeight="1" thickBot="1">
      <c r="A45" s="7"/>
      <c r="B45" s="10"/>
      <c r="C45" s="74"/>
      <c r="D45" s="44" t="s">
        <v>6</v>
      </c>
      <c r="E45" s="58" t="s">
        <v>12</v>
      </c>
      <c r="F45" s="34" t="s">
        <v>21</v>
      </c>
      <c r="G45" s="34" t="s">
        <v>22</v>
      </c>
      <c r="H45" s="63" t="s">
        <v>37</v>
      </c>
      <c r="I45" s="25"/>
      <c r="J45" s="21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</row>
    <row r="46" spans="1:74" ht="12.75">
      <c r="A46" s="7"/>
      <c r="B46" s="10"/>
      <c r="C46" s="74"/>
      <c r="D46" s="45" t="s">
        <v>18</v>
      </c>
      <c r="E46" s="59">
        <v>0.785</v>
      </c>
      <c r="F46" s="61" t="s">
        <v>23</v>
      </c>
      <c r="G46" s="61" t="s">
        <v>26</v>
      </c>
      <c r="H46" s="64">
        <v>0.95</v>
      </c>
      <c r="I46" s="75"/>
      <c r="J46" s="11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</row>
    <row r="47" spans="1:74" ht="12.75">
      <c r="A47" s="7"/>
      <c r="B47" s="10"/>
      <c r="C47" s="74"/>
      <c r="D47" s="46" t="s">
        <v>19</v>
      </c>
      <c r="E47" s="52">
        <v>0.913</v>
      </c>
      <c r="F47" s="36" t="s">
        <v>24</v>
      </c>
      <c r="G47" s="36" t="s">
        <v>27</v>
      </c>
      <c r="H47" s="31" t="s">
        <v>30</v>
      </c>
      <c r="I47" s="75"/>
      <c r="J47" s="11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</row>
    <row r="48" spans="1:74" ht="12.75">
      <c r="A48" s="7"/>
      <c r="B48" s="10"/>
      <c r="C48" s="74"/>
      <c r="D48" s="46"/>
      <c r="E48" s="52"/>
      <c r="F48" s="36"/>
      <c r="G48" s="36"/>
      <c r="H48" s="31" t="s">
        <v>29</v>
      </c>
      <c r="I48" s="75"/>
      <c r="J48" s="11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</row>
    <row r="49" spans="1:74" ht="13.5" thickBot="1">
      <c r="A49" s="7"/>
      <c r="B49" s="10"/>
      <c r="C49" s="74"/>
      <c r="D49" s="47" t="s">
        <v>20</v>
      </c>
      <c r="E49" s="60">
        <v>0.785</v>
      </c>
      <c r="F49" s="62" t="s">
        <v>25</v>
      </c>
      <c r="G49" s="62" t="s">
        <v>28</v>
      </c>
      <c r="H49" s="65">
        <v>0.75</v>
      </c>
      <c r="I49" s="75"/>
      <c r="J49" s="11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</row>
    <row r="50" spans="1:74" ht="12.75">
      <c r="A50" s="7"/>
      <c r="B50" s="10"/>
      <c r="C50" s="14"/>
      <c r="D50" s="13"/>
      <c r="E50" s="13"/>
      <c r="F50" s="13"/>
      <c r="G50" s="13"/>
      <c r="H50" s="13"/>
      <c r="I50" s="15"/>
      <c r="J50" s="11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</row>
    <row r="51" spans="1:74" ht="12.75">
      <c r="A51" s="7"/>
      <c r="B51" s="10"/>
      <c r="C51" s="14"/>
      <c r="D51" s="7" t="s">
        <v>165</v>
      </c>
      <c r="E51" s="7"/>
      <c r="F51" s="7"/>
      <c r="G51" s="7"/>
      <c r="H51" s="7"/>
      <c r="I51" s="15"/>
      <c r="J51" s="11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</row>
    <row r="52" spans="1:74" ht="12.75">
      <c r="A52" s="7"/>
      <c r="B52" s="10"/>
      <c r="C52" s="14"/>
      <c r="D52" s="66"/>
      <c r="E52" s="7"/>
      <c r="F52" s="7"/>
      <c r="G52" s="7"/>
      <c r="H52" s="7"/>
      <c r="I52" s="15"/>
      <c r="J52" s="11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</row>
    <row r="53" spans="1:74" ht="12.75">
      <c r="A53" s="7"/>
      <c r="B53" s="10"/>
      <c r="C53" s="14"/>
      <c r="D53" s="7" t="s">
        <v>164</v>
      </c>
      <c r="E53" s="7"/>
      <c r="F53" s="7"/>
      <c r="G53" s="7"/>
      <c r="H53" s="7"/>
      <c r="I53" s="15"/>
      <c r="J53" s="11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</row>
    <row r="54" spans="1:74" ht="13.5" thickBot="1">
      <c r="A54" s="7"/>
      <c r="B54" s="10"/>
      <c r="C54" s="16"/>
      <c r="D54" s="17"/>
      <c r="E54" s="17"/>
      <c r="F54" s="17"/>
      <c r="G54" s="17"/>
      <c r="H54" s="17"/>
      <c r="I54" s="18"/>
      <c r="J54" s="11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</row>
    <row r="55" spans="1:73" ht="12.75">
      <c r="A55" s="7"/>
      <c r="B55" s="13"/>
      <c r="C55" s="13"/>
      <c r="D55" s="13"/>
      <c r="E55" s="13"/>
      <c r="F55" s="13"/>
      <c r="G55" s="13"/>
      <c r="H55" s="13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</row>
    <row r="56" spans="1:73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</row>
    <row r="57" spans="1:73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</row>
    <row r="58" spans="1:73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</row>
    <row r="59" spans="1:73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</row>
    <row r="60" spans="1:73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</row>
    <row r="61" spans="1:73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</row>
    <row r="62" spans="1:73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</row>
    <row r="63" spans="1:73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</row>
    <row r="64" spans="1:73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</row>
    <row r="65" spans="1:73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</row>
    <row r="66" spans="1:73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</row>
    <row r="67" spans="1:73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</row>
    <row r="68" spans="1:73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</row>
    <row r="69" spans="1:73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</row>
    <row r="70" spans="1:73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</row>
    <row r="71" spans="1:73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</row>
    <row r="72" spans="1:73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</row>
    <row r="73" spans="1:73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</row>
    <row r="74" spans="1:73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</row>
    <row r="75" spans="1:73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</row>
    <row r="76" spans="1:73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</row>
    <row r="77" spans="1:73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</row>
    <row r="78" spans="1:73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</row>
    <row r="79" spans="1:73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</row>
    <row r="80" spans="1:73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</row>
    <row r="81" spans="1:73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</row>
    <row r="82" spans="1:73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</row>
    <row r="83" spans="1:73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</row>
    <row r="84" spans="1:73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</row>
    <row r="85" spans="1:73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</row>
    <row r="86" spans="1:73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</row>
    <row r="87" spans="1:73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</row>
    <row r="88" spans="1:73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</row>
    <row r="89" spans="1:73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</row>
    <row r="90" spans="1:73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</row>
    <row r="91" spans="1:73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</row>
    <row r="92" spans="1:73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</row>
    <row r="93" spans="1:73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</row>
    <row r="94" spans="1:73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</row>
    <row r="95" spans="1:73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</row>
    <row r="96" spans="1:73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</row>
    <row r="97" spans="1:73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</row>
    <row r="98" spans="1:73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</row>
    <row r="99" spans="1:73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</row>
    <row r="100" spans="1:73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</row>
    <row r="101" spans="1:73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</row>
    <row r="102" spans="1:73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</row>
    <row r="103" spans="1:73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</row>
    <row r="104" spans="1:73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</row>
    <row r="105" spans="1:73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</row>
    <row r="106" spans="1:73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</row>
    <row r="107" spans="1:73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</row>
    <row r="108" spans="1:73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</row>
    <row r="109" spans="1:73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</row>
    <row r="110" spans="1:73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</row>
    <row r="111" spans="1:73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</row>
    <row r="112" spans="1:73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</row>
    <row r="113" spans="1:73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</row>
    <row r="114" spans="1:73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</row>
    <row r="115" spans="1:73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</row>
    <row r="116" spans="1:73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</row>
    <row r="117" spans="1:73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</row>
    <row r="118" spans="1:73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</row>
    <row r="119" spans="1:73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</row>
    <row r="120" spans="1:73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</row>
    <row r="121" spans="1:73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</row>
    <row r="122" spans="1:73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</row>
    <row r="123" spans="1:73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</row>
    <row r="124" spans="1:73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</row>
    <row r="125" spans="1:73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</row>
    <row r="126" spans="1:73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</row>
    <row r="127" spans="1:73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</row>
    <row r="128" spans="1:73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</row>
    <row r="129" spans="1:73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</row>
    <row r="130" spans="1:73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</row>
    <row r="131" spans="1:73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</row>
    <row r="132" spans="1:73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</row>
    <row r="133" spans="1:73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</row>
    <row r="134" spans="1:73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</row>
    <row r="135" spans="1:73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</row>
    <row r="136" spans="1:73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</row>
    <row r="137" spans="1:73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</row>
    <row r="138" spans="1:73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</row>
    <row r="139" spans="1:73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</row>
    <row r="140" spans="1:73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</row>
    <row r="141" spans="1:73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</row>
    <row r="142" spans="1:73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</row>
    <row r="143" spans="1:73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</row>
    <row r="144" spans="1:73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</row>
    <row r="145" spans="1:73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</row>
    <row r="146" spans="1:73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</row>
    <row r="147" spans="1:73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</row>
    <row r="148" spans="1:73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</row>
    <row r="149" spans="1:73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</row>
    <row r="150" spans="1:73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</row>
    <row r="151" spans="1:73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</row>
    <row r="152" spans="1:73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</row>
    <row r="153" spans="1:73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</row>
    <row r="154" spans="1:73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</row>
    <row r="155" spans="1:73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</row>
    <row r="156" spans="1:73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</row>
    <row r="157" spans="1:73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</row>
    <row r="158" spans="1:73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</row>
    <row r="159" spans="1:73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</row>
    <row r="160" spans="1:73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</row>
    <row r="161" spans="1:73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</row>
    <row r="162" spans="1:73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</row>
    <row r="163" spans="1:73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</row>
    <row r="164" spans="1:73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</row>
    <row r="165" spans="1:73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</row>
    <row r="166" spans="1:73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</row>
    <row r="167" spans="1:73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</row>
    <row r="168" spans="1:73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</row>
    <row r="169" spans="1:73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</row>
  </sheetData>
  <mergeCells count="3">
    <mergeCell ref="E10:H10"/>
    <mergeCell ref="I10:J10"/>
    <mergeCell ref="A12:B12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30"/>
  <sheetViews>
    <sheetView workbookViewId="0" topLeftCell="A1">
      <selection activeCell="A1" sqref="A1"/>
    </sheetView>
  </sheetViews>
  <sheetFormatPr defaultColWidth="9.140625" defaultRowHeight="12.75"/>
  <cols>
    <col min="1" max="1" width="23.00390625" style="0" customWidth="1"/>
    <col min="4" max="4" width="11.140625" style="0" customWidth="1"/>
    <col min="5" max="5" width="15.7109375" style="0" customWidth="1"/>
    <col min="6" max="6" width="19.140625" style="0" customWidth="1"/>
    <col min="7" max="7" width="25.8515625" style="0" customWidth="1"/>
    <col min="8" max="8" width="15.140625" style="0" customWidth="1"/>
    <col min="9" max="9" width="24.7109375" style="0" customWidth="1"/>
    <col min="10" max="10" width="21.28125" style="0" customWidth="1"/>
    <col min="11" max="11" width="13.7109375" style="0" customWidth="1"/>
  </cols>
  <sheetData>
    <row r="1" spans="1:32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2" ht="18.75">
      <c r="A2" s="7"/>
      <c r="B2" s="2" t="s">
        <v>48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ht="12.75">
      <c r="A4" s="7"/>
      <c r="B4" s="7"/>
      <c r="C4" s="1"/>
      <c r="D4" s="67"/>
      <c r="E4" s="97"/>
      <c r="F4" s="1" t="s">
        <v>0</v>
      </c>
      <c r="G4" s="1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ht="12.75">
      <c r="A5" s="7"/>
      <c r="B5" s="7"/>
      <c r="C5" s="1"/>
      <c r="D5" s="67"/>
      <c r="E5" s="6"/>
      <c r="F5" s="1" t="s">
        <v>1</v>
      </c>
      <c r="G5" s="1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12.75">
      <c r="A6" s="7"/>
      <c r="B6" s="7"/>
      <c r="C6" s="1"/>
      <c r="D6" s="1"/>
      <c r="E6" s="1"/>
      <c r="F6" s="1"/>
      <c r="G6" s="1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12.75">
      <c r="A7" s="7"/>
      <c r="B7" s="7"/>
      <c r="C7" s="4" t="s">
        <v>2</v>
      </c>
      <c r="D7" s="4"/>
      <c r="E7" s="4"/>
      <c r="F7" s="1"/>
      <c r="G7" s="1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13.5" thickBot="1">
      <c r="A8" s="7"/>
      <c r="B8" s="7"/>
      <c r="C8" s="7"/>
      <c r="D8" s="12"/>
      <c r="E8" s="12"/>
      <c r="F8" s="12"/>
      <c r="G8" s="12"/>
      <c r="H8" s="12"/>
      <c r="I8" s="12"/>
      <c r="J8" s="12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ht="13.5" thickBot="1">
      <c r="A9" s="7"/>
      <c r="B9" s="12"/>
      <c r="C9" s="19"/>
      <c r="D9" s="154" t="s">
        <v>59</v>
      </c>
      <c r="E9" s="155"/>
      <c r="F9" s="155"/>
      <c r="G9" s="155"/>
      <c r="H9" s="142" t="s">
        <v>55</v>
      </c>
      <c r="I9" s="143"/>
      <c r="J9" s="144"/>
      <c r="K9" s="20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42.75" customHeight="1" thickBot="1">
      <c r="A10" s="10"/>
      <c r="B10" s="23" t="s">
        <v>4</v>
      </c>
      <c r="C10" s="49" t="s">
        <v>5</v>
      </c>
      <c r="D10" s="23" t="s">
        <v>49</v>
      </c>
      <c r="E10" s="34" t="s">
        <v>60</v>
      </c>
      <c r="F10" s="34" t="s">
        <v>50</v>
      </c>
      <c r="G10" s="63" t="s">
        <v>51</v>
      </c>
      <c r="H10" s="58" t="s">
        <v>52</v>
      </c>
      <c r="I10" s="34" t="s">
        <v>53</v>
      </c>
      <c r="J10" s="63" t="s">
        <v>54</v>
      </c>
      <c r="K10" s="63" t="s">
        <v>56</v>
      </c>
      <c r="L10" s="21"/>
      <c r="M10" s="9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27">
      <c r="A11" s="8" t="s">
        <v>15</v>
      </c>
      <c r="B11" s="59" t="s">
        <v>16</v>
      </c>
      <c r="C11" s="64" t="s">
        <v>17</v>
      </c>
      <c r="D11" s="59" t="s">
        <v>58</v>
      </c>
      <c r="E11" s="61">
        <v>0.44</v>
      </c>
      <c r="F11" s="61">
        <v>100</v>
      </c>
      <c r="G11" s="64">
        <v>1</v>
      </c>
      <c r="H11" s="59">
        <v>80</v>
      </c>
      <c r="I11" s="61">
        <v>0.9</v>
      </c>
      <c r="J11" s="64">
        <v>1</v>
      </c>
      <c r="K11" s="64">
        <f>(E11*F11*G11)-(H11*I11*(1-J11)*E11)</f>
        <v>44</v>
      </c>
      <c r="L11" s="11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ht="12.75">
      <c r="A12" s="10"/>
      <c r="B12" s="52"/>
      <c r="C12" s="31"/>
      <c r="D12" s="52"/>
      <c r="E12" s="94"/>
      <c r="F12" s="94"/>
      <c r="G12" s="98"/>
      <c r="H12" s="93"/>
      <c r="I12" s="94"/>
      <c r="J12" s="98"/>
      <c r="K12" s="89">
        <f aca="true" t="shared" si="0" ref="K12:K37">(E12*F12*G12)-(H12*I12*(1-J12)*E12)</f>
        <v>0</v>
      </c>
      <c r="L12" s="11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12.75">
      <c r="A13" s="10"/>
      <c r="B13" s="52"/>
      <c r="C13" s="31"/>
      <c r="D13" s="52"/>
      <c r="E13" s="94"/>
      <c r="F13" s="94"/>
      <c r="G13" s="98"/>
      <c r="H13" s="93"/>
      <c r="I13" s="94"/>
      <c r="J13" s="98"/>
      <c r="K13" s="89">
        <f t="shared" si="0"/>
        <v>0</v>
      </c>
      <c r="L13" s="11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12.75">
      <c r="A14" s="10"/>
      <c r="B14" s="52"/>
      <c r="C14" s="31"/>
      <c r="D14" s="52"/>
      <c r="E14" s="94"/>
      <c r="F14" s="94"/>
      <c r="G14" s="98"/>
      <c r="H14" s="93"/>
      <c r="I14" s="94"/>
      <c r="J14" s="98"/>
      <c r="K14" s="89">
        <f t="shared" si="0"/>
        <v>0</v>
      </c>
      <c r="L14" s="11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12.75">
      <c r="A15" s="10"/>
      <c r="B15" s="52"/>
      <c r="C15" s="31"/>
      <c r="D15" s="52"/>
      <c r="E15" s="94"/>
      <c r="F15" s="94"/>
      <c r="G15" s="98"/>
      <c r="H15" s="93"/>
      <c r="I15" s="94"/>
      <c r="J15" s="98"/>
      <c r="K15" s="89">
        <f t="shared" si="0"/>
        <v>0</v>
      </c>
      <c r="L15" s="11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2.75">
      <c r="A16" s="10"/>
      <c r="B16" s="52"/>
      <c r="C16" s="31"/>
      <c r="D16" s="52"/>
      <c r="E16" s="94"/>
      <c r="F16" s="94"/>
      <c r="G16" s="98"/>
      <c r="H16" s="93"/>
      <c r="I16" s="94"/>
      <c r="J16" s="98"/>
      <c r="K16" s="89">
        <f t="shared" si="0"/>
        <v>0</v>
      </c>
      <c r="L16" s="11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12.75">
      <c r="A17" s="10"/>
      <c r="B17" s="52"/>
      <c r="C17" s="31"/>
      <c r="D17" s="52"/>
      <c r="E17" s="94"/>
      <c r="F17" s="94"/>
      <c r="G17" s="98"/>
      <c r="H17" s="93"/>
      <c r="I17" s="94"/>
      <c r="J17" s="98"/>
      <c r="K17" s="89">
        <f t="shared" si="0"/>
        <v>0</v>
      </c>
      <c r="L17" s="11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12.75">
      <c r="A18" s="10"/>
      <c r="B18" s="52"/>
      <c r="C18" s="31"/>
      <c r="D18" s="52"/>
      <c r="E18" s="94"/>
      <c r="F18" s="94"/>
      <c r="G18" s="98"/>
      <c r="H18" s="93"/>
      <c r="I18" s="94"/>
      <c r="J18" s="98"/>
      <c r="K18" s="89">
        <f t="shared" si="0"/>
        <v>0</v>
      </c>
      <c r="L18" s="11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ht="12.75">
      <c r="A19" s="10"/>
      <c r="B19" s="52"/>
      <c r="C19" s="31"/>
      <c r="D19" s="52"/>
      <c r="E19" s="94"/>
      <c r="F19" s="94"/>
      <c r="G19" s="98"/>
      <c r="H19" s="93"/>
      <c r="I19" s="94"/>
      <c r="J19" s="98"/>
      <c r="K19" s="89">
        <f t="shared" si="0"/>
        <v>0</v>
      </c>
      <c r="L19" s="11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ht="12.75">
      <c r="A20" s="10"/>
      <c r="B20" s="52"/>
      <c r="C20" s="31"/>
      <c r="D20" s="52"/>
      <c r="E20" s="94"/>
      <c r="F20" s="94"/>
      <c r="G20" s="98"/>
      <c r="H20" s="93"/>
      <c r="I20" s="94"/>
      <c r="J20" s="98"/>
      <c r="K20" s="89">
        <f t="shared" si="0"/>
        <v>0</v>
      </c>
      <c r="L20" s="11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12.75">
      <c r="A21" s="10"/>
      <c r="B21" s="52"/>
      <c r="C21" s="31"/>
      <c r="D21" s="52"/>
      <c r="E21" s="94"/>
      <c r="F21" s="94"/>
      <c r="G21" s="98"/>
      <c r="H21" s="93"/>
      <c r="I21" s="94"/>
      <c r="J21" s="98"/>
      <c r="K21" s="89">
        <f t="shared" si="0"/>
        <v>0</v>
      </c>
      <c r="L21" s="11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ht="12.75">
      <c r="A22" s="10"/>
      <c r="B22" s="52"/>
      <c r="C22" s="31"/>
      <c r="D22" s="52"/>
      <c r="E22" s="94"/>
      <c r="F22" s="94"/>
      <c r="G22" s="98"/>
      <c r="H22" s="93"/>
      <c r="I22" s="94"/>
      <c r="J22" s="98"/>
      <c r="K22" s="89">
        <f t="shared" si="0"/>
        <v>0</v>
      </c>
      <c r="L22" s="11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ht="12.75">
      <c r="A23" s="10"/>
      <c r="B23" s="52"/>
      <c r="C23" s="31"/>
      <c r="D23" s="52"/>
      <c r="E23" s="94"/>
      <c r="F23" s="94"/>
      <c r="G23" s="98"/>
      <c r="H23" s="93"/>
      <c r="I23" s="94"/>
      <c r="J23" s="98"/>
      <c r="K23" s="89">
        <f t="shared" si="0"/>
        <v>0</v>
      </c>
      <c r="L23" s="11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ht="12.75">
      <c r="A24" s="10"/>
      <c r="B24" s="52"/>
      <c r="C24" s="31"/>
      <c r="D24" s="52"/>
      <c r="E24" s="94"/>
      <c r="F24" s="94"/>
      <c r="G24" s="98"/>
      <c r="H24" s="93"/>
      <c r="I24" s="94"/>
      <c r="J24" s="98"/>
      <c r="K24" s="89">
        <f t="shared" si="0"/>
        <v>0</v>
      </c>
      <c r="L24" s="11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ht="12.75">
      <c r="A25" s="10"/>
      <c r="B25" s="52"/>
      <c r="C25" s="31"/>
      <c r="D25" s="52"/>
      <c r="E25" s="94"/>
      <c r="F25" s="94"/>
      <c r="G25" s="98"/>
      <c r="H25" s="93"/>
      <c r="I25" s="94"/>
      <c r="J25" s="98"/>
      <c r="K25" s="89">
        <f t="shared" si="0"/>
        <v>0</v>
      </c>
      <c r="L25" s="11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ht="12.75">
      <c r="A26" s="10"/>
      <c r="B26" s="52"/>
      <c r="C26" s="31"/>
      <c r="D26" s="52"/>
      <c r="E26" s="94"/>
      <c r="F26" s="94"/>
      <c r="G26" s="98"/>
      <c r="H26" s="93"/>
      <c r="I26" s="94"/>
      <c r="J26" s="98"/>
      <c r="K26" s="89">
        <f t="shared" si="0"/>
        <v>0</v>
      </c>
      <c r="L26" s="11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12.75">
      <c r="A27" s="10"/>
      <c r="B27" s="52"/>
      <c r="C27" s="31"/>
      <c r="D27" s="52"/>
      <c r="E27" s="94"/>
      <c r="F27" s="94"/>
      <c r="G27" s="98"/>
      <c r="H27" s="93"/>
      <c r="I27" s="94"/>
      <c r="J27" s="98"/>
      <c r="K27" s="89">
        <f t="shared" si="0"/>
        <v>0</v>
      </c>
      <c r="L27" s="11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ht="12.75">
      <c r="A28" s="10"/>
      <c r="B28" s="52"/>
      <c r="C28" s="31"/>
      <c r="D28" s="52"/>
      <c r="E28" s="94"/>
      <c r="F28" s="94"/>
      <c r="G28" s="98"/>
      <c r="H28" s="93"/>
      <c r="I28" s="94"/>
      <c r="J28" s="98"/>
      <c r="K28" s="89">
        <f t="shared" si="0"/>
        <v>0</v>
      </c>
      <c r="L28" s="11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ht="12.75">
      <c r="A29" s="10"/>
      <c r="B29" s="52"/>
      <c r="C29" s="31"/>
      <c r="D29" s="52"/>
      <c r="E29" s="94"/>
      <c r="F29" s="94"/>
      <c r="G29" s="98"/>
      <c r="H29" s="93"/>
      <c r="I29" s="94"/>
      <c r="J29" s="98"/>
      <c r="K29" s="89">
        <f t="shared" si="0"/>
        <v>0</v>
      </c>
      <c r="L29" s="11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12.75">
      <c r="A30" s="10"/>
      <c r="B30" s="52"/>
      <c r="C30" s="31"/>
      <c r="D30" s="52"/>
      <c r="E30" s="94"/>
      <c r="F30" s="94"/>
      <c r="G30" s="98"/>
      <c r="H30" s="93"/>
      <c r="I30" s="94"/>
      <c r="J30" s="98"/>
      <c r="K30" s="89">
        <f t="shared" si="0"/>
        <v>0</v>
      </c>
      <c r="L30" s="11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2.75">
      <c r="A31" s="10"/>
      <c r="B31" s="52"/>
      <c r="C31" s="31"/>
      <c r="D31" s="52"/>
      <c r="E31" s="94"/>
      <c r="F31" s="94"/>
      <c r="G31" s="98"/>
      <c r="H31" s="93"/>
      <c r="I31" s="94"/>
      <c r="J31" s="98"/>
      <c r="K31" s="89">
        <f t="shared" si="0"/>
        <v>0</v>
      </c>
      <c r="L31" s="11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ht="12.75">
      <c r="A32" s="10"/>
      <c r="B32" s="52"/>
      <c r="C32" s="31"/>
      <c r="D32" s="52"/>
      <c r="E32" s="94"/>
      <c r="F32" s="94"/>
      <c r="G32" s="98"/>
      <c r="H32" s="93"/>
      <c r="I32" s="94"/>
      <c r="J32" s="98"/>
      <c r="K32" s="89">
        <f t="shared" si="0"/>
        <v>0</v>
      </c>
      <c r="L32" s="11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ht="12.75">
      <c r="A33" s="10"/>
      <c r="B33" s="52"/>
      <c r="C33" s="31"/>
      <c r="D33" s="52"/>
      <c r="E33" s="94"/>
      <c r="F33" s="94"/>
      <c r="G33" s="98"/>
      <c r="H33" s="93"/>
      <c r="I33" s="94"/>
      <c r="J33" s="98"/>
      <c r="K33" s="89">
        <f t="shared" si="0"/>
        <v>0</v>
      </c>
      <c r="L33" s="11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2.75">
      <c r="A34" s="10"/>
      <c r="B34" s="52"/>
      <c r="C34" s="31"/>
      <c r="D34" s="52"/>
      <c r="E34" s="94"/>
      <c r="F34" s="94"/>
      <c r="G34" s="98"/>
      <c r="H34" s="93"/>
      <c r="I34" s="94"/>
      <c r="J34" s="98"/>
      <c r="K34" s="89">
        <f t="shared" si="0"/>
        <v>0</v>
      </c>
      <c r="L34" s="11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2.75">
      <c r="A35" s="10"/>
      <c r="B35" s="52"/>
      <c r="C35" s="31"/>
      <c r="D35" s="52"/>
      <c r="E35" s="94"/>
      <c r="F35" s="94"/>
      <c r="G35" s="98"/>
      <c r="H35" s="93"/>
      <c r="I35" s="94"/>
      <c r="J35" s="98"/>
      <c r="K35" s="89">
        <f t="shared" si="0"/>
        <v>0</v>
      </c>
      <c r="L35" s="11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2.75">
      <c r="A36" s="10"/>
      <c r="B36" s="52"/>
      <c r="C36" s="31"/>
      <c r="D36" s="52"/>
      <c r="E36" s="94"/>
      <c r="F36" s="94"/>
      <c r="G36" s="98"/>
      <c r="H36" s="93"/>
      <c r="I36" s="94"/>
      <c r="J36" s="98"/>
      <c r="K36" s="89">
        <f t="shared" si="0"/>
        <v>0</v>
      </c>
      <c r="L36" s="11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3.5" thickBot="1">
      <c r="A37" s="10"/>
      <c r="B37" s="60"/>
      <c r="C37" s="65"/>
      <c r="D37" s="60"/>
      <c r="E37" s="96"/>
      <c r="F37" s="96"/>
      <c r="G37" s="99"/>
      <c r="H37" s="95"/>
      <c r="I37" s="96"/>
      <c r="J37" s="99"/>
      <c r="K37" s="90">
        <f t="shared" si="0"/>
        <v>0</v>
      </c>
      <c r="L37" s="11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3.5" thickBot="1">
      <c r="A38" s="10"/>
      <c r="B38" s="100" t="s">
        <v>33</v>
      </c>
      <c r="C38" s="101"/>
      <c r="D38" s="100"/>
      <c r="E38" s="102"/>
      <c r="F38" s="103">
        <f>SUM(F12:F37)</f>
        <v>0</v>
      </c>
      <c r="G38" s="104"/>
      <c r="H38" s="105">
        <f>SUM(H12:H37)</f>
        <v>0</v>
      </c>
      <c r="I38" s="103"/>
      <c r="J38" s="104"/>
      <c r="K38" s="104">
        <f>SUM(K12:K37)</f>
        <v>0</v>
      </c>
      <c r="L38" s="11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2.75">
      <c r="A39" s="7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3.5" thickBot="1">
      <c r="A43" s="7"/>
      <c r="B43" s="7"/>
      <c r="C43" s="7"/>
      <c r="D43" s="7"/>
      <c r="E43" s="7"/>
      <c r="F43" s="7"/>
      <c r="G43" s="7"/>
      <c r="H43" s="17"/>
      <c r="I43" s="1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2.75">
      <c r="A44" s="7"/>
      <c r="B44" s="69"/>
      <c r="C44" s="71"/>
      <c r="D44" s="71"/>
      <c r="E44" s="71"/>
      <c r="F44" s="71"/>
      <c r="G44" s="106"/>
      <c r="H44" s="13"/>
      <c r="I44" s="70"/>
      <c r="J44" s="11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5.75">
      <c r="A45" s="7"/>
      <c r="B45" s="14"/>
      <c r="C45" s="68" t="s">
        <v>39</v>
      </c>
      <c r="D45" s="7"/>
      <c r="E45" s="7"/>
      <c r="F45" s="7"/>
      <c r="G45" s="10"/>
      <c r="H45" s="7"/>
      <c r="I45" s="15"/>
      <c r="J45" s="11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2.75">
      <c r="A46" s="7"/>
      <c r="B46" s="14"/>
      <c r="C46" s="7"/>
      <c r="D46" s="7"/>
      <c r="E46" s="7"/>
      <c r="F46" s="7"/>
      <c r="G46" s="10"/>
      <c r="H46" s="7"/>
      <c r="I46" s="15"/>
      <c r="J46" s="11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2.75">
      <c r="A47" s="7"/>
      <c r="B47" s="14"/>
      <c r="C47" s="7" t="s">
        <v>61</v>
      </c>
      <c r="D47" s="7"/>
      <c r="E47" s="7"/>
      <c r="F47" s="7"/>
      <c r="G47" s="10"/>
      <c r="H47" s="7"/>
      <c r="I47" s="15"/>
      <c r="J47" s="11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2.75">
      <c r="A48" s="7"/>
      <c r="B48" s="14"/>
      <c r="C48" s="7" t="s">
        <v>63</v>
      </c>
      <c r="D48" s="7"/>
      <c r="E48" s="7"/>
      <c r="F48" s="7"/>
      <c r="G48" s="10"/>
      <c r="H48" s="7"/>
      <c r="I48" s="15"/>
      <c r="J48" s="11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5.75">
      <c r="A49" s="7"/>
      <c r="B49" s="14"/>
      <c r="C49" s="12" t="s">
        <v>62</v>
      </c>
      <c r="D49" s="12"/>
      <c r="E49" s="12"/>
      <c r="F49" s="12"/>
      <c r="G49" s="19"/>
      <c r="H49" s="7"/>
      <c r="I49" s="15"/>
      <c r="J49" s="11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2.75">
      <c r="A50" s="7"/>
      <c r="B50" s="14"/>
      <c r="C50" s="7"/>
      <c r="D50" s="7"/>
      <c r="E50" s="7"/>
      <c r="F50" s="7"/>
      <c r="G50" s="10"/>
      <c r="H50" s="7"/>
      <c r="I50" s="15"/>
      <c r="J50" s="11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ht="12.75">
      <c r="A51" s="7"/>
      <c r="B51" s="14"/>
      <c r="C51" s="67" t="s">
        <v>64</v>
      </c>
      <c r="D51" s="7"/>
      <c r="E51" s="7"/>
      <c r="F51" s="7"/>
      <c r="G51" s="10"/>
      <c r="H51" s="7"/>
      <c r="I51" s="15"/>
      <c r="J51" s="11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ht="13.5" thickBot="1">
      <c r="A52" s="7"/>
      <c r="B52" s="72"/>
      <c r="C52" s="66"/>
      <c r="D52" s="66"/>
      <c r="E52" s="43"/>
      <c r="F52" s="43"/>
      <c r="G52" s="108"/>
      <c r="H52" s="17"/>
      <c r="I52" s="15"/>
      <c r="J52" s="11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ht="42" thickBot="1">
      <c r="A53" s="7"/>
      <c r="B53" s="74"/>
      <c r="C53" s="154" t="s">
        <v>49</v>
      </c>
      <c r="D53" s="156"/>
      <c r="E53" s="158" t="s">
        <v>71</v>
      </c>
      <c r="F53" s="159"/>
      <c r="G53" s="34" t="s">
        <v>79</v>
      </c>
      <c r="H53" s="63" t="s">
        <v>81</v>
      </c>
      <c r="I53" s="25"/>
      <c r="J53" s="11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ht="12.75">
      <c r="A54" s="7"/>
      <c r="B54" s="74"/>
      <c r="C54" s="157" t="s">
        <v>57</v>
      </c>
      <c r="D54" s="152"/>
      <c r="E54" s="151" t="s">
        <v>72</v>
      </c>
      <c r="F54" s="152"/>
      <c r="G54" s="61">
        <v>100.0869</v>
      </c>
      <c r="H54" s="30">
        <v>0.44</v>
      </c>
      <c r="I54" s="75"/>
      <c r="J54" s="11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ht="12.75">
      <c r="A55" s="7"/>
      <c r="B55" s="74"/>
      <c r="C55" s="147" t="s">
        <v>65</v>
      </c>
      <c r="D55" s="148"/>
      <c r="E55" s="153" t="s">
        <v>73</v>
      </c>
      <c r="F55" s="148"/>
      <c r="G55" s="35">
        <v>84.3139</v>
      </c>
      <c r="H55" s="31">
        <v>0.52</v>
      </c>
      <c r="I55" s="75"/>
      <c r="J55" s="11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12.75">
      <c r="A56" s="7"/>
      <c r="B56" s="74"/>
      <c r="C56" s="147" t="s">
        <v>66</v>
      </c>
      <c r="D56" s="148"/>
      <c r="E56" s="153" t="s">
        <v>74</v>
      </c>
      <c r="F56" s="148"/>
      <c r="G56" s="35">
        <v>184.4008</v>
      </c>
      <c r="H56" s="31">
        <v>0.48</v>
      </c>
      <c r="I56" s="75"/>
      <c r="J56" s="11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ht="12.75">
      <c r="A57" s="7"/>
      <c r="B57" s="74"/>
      <c r="C57" s="147" t="s">
        <v>67</v>
      </c>
      <c r="D57" s="148"/>
      <c r="E57" s="153" t="s">
        <v>75</v>
      </c>
      <c r="F57" s="148"/>
      <c r="G57" s="36">
        <v>115.8539</v>
      </c>
      <c r="H57" s="31">
        <v>0.38</v>
      </c>
      <c r="I57" s="75"/>
      <c r="J57" s="11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12.75">
      <c r="A58" s="7"/>
      <c r="B58" s="74"/>
      <c r="C58" s="147" t="s">
        <v>68</v>
      </c>
      <c r="D58" s="148"/>
      <c r="E58" s="153" t="s">
        <v>76</v>
      </c>
      <c r="F58" s="148"/>
      <c r="G58" s="36" t="s">
        <v>80</v>
      </c>
      <c r="H58" s="31" t="s">
        <v>82</v>
      </c>
      <c r="I58" s="75"/>
      <c r="J58" s="11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ht="12.75">
      <c r="A59" s="7"/>
      <c r="B59" s="74"/>
      <c r="C59" s="147" t="s">
        <v>70</v>
      </c>
      <c r="D59" s="148"/>
      <c r="E59" s="153" t="s">
        <v>77</v>
      </c>
      <c r="F59" s="148"/>
      <c r="G59" s="37">
        <v>114.947</v>
      </c>
      <c r="H59" s="31">
        <v>0.38</v>
      </c>
      <c r="I59" s="75"/>
      <c r="J59" s="11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2" ht="13.5" thickBot="1">
      <c r="A60" s="7"/>
      <c r="B60" s="74"/>
      <c r="C60" s="149" t="s">
        <v>69</v>
      </c>
      <c r="D60" s="150"/>
      <c r="E60" s="62" t="s">
        <v>78</v>
      </c>
      <c r="F60" s="62"/>
      <c r="G60" s="62">
        <v>106.0685</v>
      </c>
      <c r="H60" s="65">
        <v>0.41</v>
      </c>
      <c r="I60" s="75"/>
      <c r="J60" s="11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 ht="12.75">
      <c r="A61" s="7"/>
      <c r="B61" s="14"/>
      <c r="C61" s="13"/>
      <c r="D61" s="13"/>
      <c r="E61" s="13"/>
      <c r="F61" s="13"/>
      <c r="G61" s="107"/>
      <c r="H61" s="13"/>
      <c r="I61" s="15"/>
      <c r="J61" s="11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2" ht="12.75">
      <c r="A62" s="7"/>
      <c r="B62" s="14"/>
      <c r="C62" s="66"/>
      <c r="D62" s="7"/>
      <c r="E62" s="7"/>
      <c r="F62" s="7"/>
      <c r="G62" s="10"/>
      <c r="H62" s="7"/>
      <c r="I62" s="15"/>
      <c r="J62" s="11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 ht="12.75">
      <c r="A63" s="7"/>
      <c r="B63" s="14"/>
      <c r="C63" s="7" t="s">
        <v>164</v>
      </c>
      <c r="D63" s="7"/>
      <c r="E63" s="7"/>
      <c r="F63" s="7"/>
      <c r="G63" s="10"/>
      <c r="H63" s="7"/>
      <c r="I63" s="15"/>
      <c r="J63" s="11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2" ht="13.5" thickBot="1">
      <c r="A64" s="7"/>
      <c r="B64" s="16"/>
      <c r="C64" s="17"/>
      <c r="D64" s="17"/>
      <c r="E64" s="17"/>
      <c r="F64" s="17"/>
      <c r="G64" s="22"/>
      <c r="H64" s="17"/>
      <c r="I64" s="18"/>
      <c r="J64" s="11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ht="12.75">
      <c r="A65" s="7"/>
      <c r="B65" s="13"/>
      <c r="C65" s="13"/>
      <c r="D65" s="13"/>
      <c r="E65" s="13"/>
      <c r="F65" s="13"/>
      <c r="G65" s="107"/>
      <c r="H65" s="13"/>
      <c r="I65" s="13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2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2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1:32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1:32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1:32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spans="1:32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spans="1:32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</row>
    <row r="80" spans="1:32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</row>
    <row r="81" spans="1:32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 spans="1:32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 spans="1:32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1:32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1:32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1:32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1:32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2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spans="1:32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</row>
    <row r="90" spans="1:32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</row>
    <row r="91" spans="1:32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spans="1:32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</row>
    <row r="93" spans="1:32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</row>
    <row r="94" spans="1:32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1:32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2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</row>
    <row r="97" spans="1:32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spans="1:32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1:32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1:32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1:32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</row>
    <row r="102" spans="1:32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  <row r="103" spans="1:32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</row>
    <row r="104" spans="1:32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</row>
    <row r="105" spans="1:32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</row>
    <row r="106" spans="1:32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</row>
    <row r="107" spans="1:32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</row>
    <row r="108" spans="1:32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</row>
    <row r="109" spans="1:32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</row>
    <row r="110" spans="1:32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</row>
    <row r="111" spans="1:32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</row>
    <row r="112" spans="1:32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</row>
    <row r="113" spans="1:32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</row>
    <row r="114" spans="1:32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</row>
    <row r="115" spans="1:32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</row>
    <row r="116" spans="1:32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</row>
    <row r="117" spans="1:32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</row>
    <row r="118" spans="1:32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</row>
    <row r="119" spans="1:32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</row>
    <row r="120" spans="1:32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</row>
    <row r="121" spans="1:32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</row>
    <row r="122" spans="1:32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</row>
    <row r="123" spans="1:32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</row>
    <row r="124" spans="1:32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</row>
    <row r="125" spans="1:32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</row>
    <row r="126" spans="1:32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</row>
    <row r="127" spans="1:32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</row>
    <row r="128" spans="1:32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</row>
    <row r="129" spans="1:32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</row>
    <row r="130" spans="1:32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</row>
    <row r="131" spans="1:32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</row>
    <row r="132" spans="1:32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</row>
    <row r="133" spans="1:32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</row>
    <row r="134" spans="1:32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</row>
    <row r="135" spans="1:32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</row>
    <row r="136" spans="1:32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</row>
    <row r="137" spans="1:32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</row>
    <row r="138" spans="1:32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</row>
    <row r="139" spans="1:32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</row>
    <row r="140" spans="1:32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</row>
    <row r="141" spans="1:32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</row>
    <row r="142" spans="1:32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</row>
    <row r="143" spans="1:32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</row>
    <row r="144" spans="1:32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</row>
    <row r="145" spans="1:32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</row>
    <row r="146" spans="1:32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</row>
    <row r="147" spans="1:32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</row>
    <row r="148" spans="1:32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</row>
    <row r="149" spans="1:32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</row>
    <row r="150" spans="1:32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</row>
    <row r="151" spans="1:32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</row>
    <row r="152" spans="1:32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</row>
    <row r="153" spans="1:32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</row>
    <row r="154" spans="1:32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</row>
    <row r="155" spans="1:32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</row>
    <row r="156" spans="1:32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</row>
    <row r="157" spans="1:32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</row>
    <row r="158" spans="1:32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</row>
    <row r="159" spans="1:32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</row>
    <row r="160" spans="1:32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</row>
    <row r="161" spans="1:32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</row>
    <row r="162" spans="1:32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</row>
    <row r="163" spans="1:32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</row>
    <row r="164" spans="1:32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</row>
    <row r="165" spans="1:32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</row>
    <row r="166" spans="1:32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</row>
    <row r="167" spans="1:32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</row>
    <row r="168" spans="1:32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</row>
    <row r="169" spans="1:32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</row>
    <row r="170" spans="1:32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</row>
    <row r="171" spans="1:32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</row>
    <row r="172" spans="1:32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</row>
    <row r="173" spans="1:32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</row>
    <row r="174" spans="1:32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</row>
    <row r="175" spans="1:32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</row>
    <row r="176" spans="1:32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</row>
    <row r="177" spans="1:32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</row>
    <row r="178" spans="1:32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</row>
    <row r="179" spans="1:32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</row>
    <row r="180" spans="1:32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</row>
    <row r="181" spans="1:32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</row>
    <row r="182" spans="1:32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</row>
    <row r="183" spans="1:32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</row>
    <row r="184" spans="1:32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</row>
    <row r="185" spans="1:32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</row>
    <row r="186" spans="1:32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</row>
    <row r="187" spans="1:32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</row>
    <row r="188" spans="1:32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</row>
    <row r="189" spans="1:32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</row>
    <row r="190" spans="1:32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</row>
    <row r="191" spans="1:32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</row>
    <row r="192" spans="1:32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</row>
    <row r="193" spans="1:32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</row>
    <row r="194" spans="1:32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</row>
    <row r="195" spans="1:32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</row>
    <row r="196" spans="1:32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</row>
    <row r="197" spans="1:32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</row>
    <row r="198" spans="1:32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</row>
    <row r="199" spans="1:32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</row>
    <row r="200" spans="1:32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</row>
    <row r="201" spans="1:32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</row>
    <row r="202" spans="1:32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</row>
    <row r="203" spans="1:32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</row>
    <row r="204" spans="1:32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</row>
    <row r="205" spans="1:32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</row>
    <row r="206" spans="1:32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</row>
    <row r="207" spans="1:32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</row>
    <row r="208" spans="1:32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</row>
    <row r="209" spans="1:32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</row>
    <row r="210" spans="1:32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</row>
    <row r="211" spans="1:32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</row>
    <row r="212" spans="1:32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</row>
    <row r="213" spans="1:32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</row>
    <row r="214" spans="1:32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</row>
    <row r="215" spans="1:32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</row>
    <row r="216" spans="1:32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</row>
    <row r="217" spans="1:32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</row>
    <row r="218" spans="1:32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</row>
    <row r="219" spans="1:32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</row>
    <row r="220" spans="1:32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</row>
    <row r="221" spans="1:32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</row>
    <row r="222" spans="1:32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</row>
    <row r="223" spans="1:32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</row>
    <row r="224" spans="1:32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</row>
    <row r="225" spans="1:32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</row>
    <row r="226" spans="1:32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</row>
    <row r="227" spans="1:32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</row>
    <row r="228" spans="1:32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</row>
    <row r="229" spans="1:32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</row>
    <row r="230" spans="1:32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</row>
    <row r="231" spans="1:32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</row>
    <row r="232" spans="1:32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</row>
    <row r="233" spans="1:32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</row>
    <row r="234" spans="1:32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</row>
    <row r="235" spans="1:32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</row>
    <row r="236" spans="1:32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</row>
    <row r="237" spans="1:32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</row>
    <row r="238" spans="1:32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</row>
    <row r="239" spans="1:32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</row>
    <row r="240" spans="1:32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</row>
    <row r="241" spans="1:32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</row>
    <row r="242" spans="1:32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</row>
    <row r="243" spans="1:32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</row>
    <row r="244" spans="1:32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</row>
    <row r="245" spans="1:32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</row>
    <row r="246" spans="1:32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</row>
    <row r="247" spans="1:32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</row>
    <row r="248" spans="1:32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</row>
    <row r="249" spans="1:32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</row>
    <row r="250" spans="1:32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</row>
    <row r="251" spans="1:32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</row>
    <row r="252" spans="1:32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</row>
    <row r="253" spans="1:32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</row>
    <row r="254" spans="1:32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</row>
    <row r="255" spans="1:32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</row>
    <row r="256" spans="1:32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</row>
    <row r="257" spans="1:32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</row>
    <row r="258" spans="1:32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</row>
    <row r="259" spans="1:32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</row>
    <row r="260" spans="1:32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</row>
    <row r="261" spans="1:32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</row>
    <row r="262" spans="1:32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</row>
    <row r="263" spans="1:32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</row>
    <row r="264" spans="1:32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</row>
    <row r="265" spans="1:32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</row>
    <row r="266" spans="1:32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</row>
    <row r="267" spans="1:32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</row>
    <row r="268" spans="1:32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</row>
    <row r="269" spans="1:32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</row>
    <row r="270" spans="1:32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</row>
    <row r="271" spans="1:32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</row>
    <row r="272" spans="1:32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</row>
    <row r="273" spans="1:32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</row>
    <row r="274" spans="1:32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</row>
    <row r="275" spans="1:32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</row>
    <row r="276" spans="1:32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</row>
    <row r="277" spans="1:32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</row>
    <row r="278" spans="1:32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</row>
    <row r="279" spans="1:32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</row>
    <row r="280" spans="1:32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</row>
    <row r="281" spans="1:32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</row>
    <row r="282" spans="1:32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</row>
    <row r="283" spans="1:32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</row>
    <row r="284" spans="1:32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</row>
    <row r="285" spans="1:32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</row>
    <row r="286" spans="1:32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</row>
    <row r="287" spans="1:32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</row>
    <row r="288" spans="1:32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</row>
    <row r="289" spans="1:32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</row>
    <row r="290" spans="1:32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</row>
    <row r="291" spans="1:32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</row>
    <row r="292" spans="1:32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</row>
    <row r="293" spans="1:32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</row>
    <row r="294" spans="1:32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</row>
    <row r="295" spans="1:32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</row>
    <row r="296" spans="1:32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</row>
    <row r="297" spans="1:32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</row>
    <row r="298" spans="1:32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</row>
    <row r="299" spans="1:32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</row>
    <row r="300" spans="1:32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</row>
    <row r="301" spans="1:32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</row>
    <row r="302" spans="1:32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</row>
    <row r="303" spans="1:32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</row>
    <row r="304" spans="1:32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</row>
    <row r="305" spans="1:32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</row>
    <row r="306" spans="1:32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</row>
    <row r="307" spans="1:32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</row>
    <row r="308" spans="1:32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</row>
    <row r="309" spans="1:32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</row>
    <row r="310" spans="1:32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</row>
    <row r="311" spans="1:32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</row>
    <row r="312" spans="1:32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</row>
    <row r="313" spans="1:32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</row>
    <row r="314" spans="1:32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</row>
    <row r="315" spans="1:32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</row>
    <row r="316" spans="1:32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</row>
    <row r="317" spans="1:32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</row>
    <row r="318" spans="1:32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</row>
    <row r="319" spans="1:32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</row>
    <row r="320" spans="1:32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</row>
    <row r="321" spans="1:32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</row>
    <row r="322" spans="1:32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</row>
    <row r="323" spans="1:32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</row>
    <row r="324" spans="1:32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</row>
    <row r="325" spans="1:32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</row>
    <row r="326" spans="1:32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</row>
    <row r="327" spans="1:32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</row>
    <row r="328" spans="1:32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</row>
    <row r="329" spans="1:32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</row>
    <row r="330" spans="1:32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</row>
    <row r="331" spans="1:32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</row>
    <row r="332" spans="1:32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</row>
    <row r="333" spans="1:32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</row>
    <row r="334" spans="1:32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</row>
    <row r="335" spans="1:32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</row>
    <row r="336" spans="1:32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</row>
    <row r="337" spans="1:32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</row>
    <row r="338" spans="1:32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</row>
    <row r="339" spans="1:32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</row>
    <row r="340" spans="1:32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</row>
    <row r="341" spans="1:32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</row>
    <row r="342" spans="1:32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</row>
    <row r="343" spans="1:32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</row>
    <row r="344" spans="1:32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</row>
    <row r="345" spans="1:32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</row>
    <row r="346" spans="1:32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</row>
    <row r="347" spans="1:32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</row>
    <row r="348" spans="1:32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</row>
    <row r="349" spans="1:32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</row>
    <row r="350" spans="1:32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</row>
    <row r="351" spans="1:32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</row>
    <row r="352" spans="1:32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</row>
    <row r="353" spans="1:32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</row>
    <row r="354" spans="1:32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</row>
    <row r="355" spans="1:32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</row>
    <row r="356" spans="1:32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</row>
    <row r="357" spans="1:32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</row>
    <row r="358" spans="1:32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</row>
    <row r="359" spans="1:32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</row>
    <row r="360" spans="1:32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</row>
    <row r="361" spans="1:32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</row>
    <row r="362" spans="1:32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</row>
    <row r="363" spans="1:32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</row>
    <row r="364" spans="1:32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</row>
    <row r="365" spans="1:32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</row>
    <row r="366" spans="1:32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</row>
    <row r="367" spans="1:32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</row>
    <row r="368" spans="1:32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</row>
    <row r="369" spans="1:32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</row>
    <row r="370" spans="1:32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</row>
    <row r="371" spans="1:32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</row>
    <row r="372" spans="1:32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</row>
    <row r="373" spans="1:32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</row>
    <row r="374" spans="1:32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</row>
    <row r="375" spans="1:32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</row>
    <row r="376" spans="1:32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</row>
    <row r="377" spans="1:32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</row>
    <row r="378" spans="1:32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</row>
    <row r="379" spans="1:32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</row>
    <row r="380" spans="1:32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</row>
    <row r="381" spans="1:32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</row>
    <row r="382" spans="1:32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</row>
    <row r="383" spans="1:32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</row>
    <row r="384" spans="1:32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</row>
    <row r="385" spans="1:32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</row>
    <row r="386" spans="1:32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</row>
    <row r="387" spans="1:32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</row>
    <row r="388" spans="1:32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</row>
    <row r="389" spans="1:32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</row>
    <row r="390" spans="1:32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</row>
    <row r="391" spans="1:32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</row>
    <row r="392" spans="1:32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</row>
    <row r="393" spans="1:32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</row>
    <row r="394" spans="1:32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</row>
    <row r="395" spans="1:32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</row>
    <row r="396" spans="1:32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</row>
    <row r="397" spans="1:32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</row>
    <row r="398" spans="1:32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</row>
    <row r="399" spans="1:32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</row>
    <row r="400" spans="1:32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</row>
    <row r="401" spans="1:32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</row>
    <row r="402" spans="1:32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</row>
    <row r="403" spans="1:32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</row>
    <row r="404" spans="1:32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</row>
    <row r="405" spans="1:32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</row>
    <row r="406" spans="1:32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</row>
    <row r="407" spans="1:32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</row>
    <row r="408" spans="1:32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</row>
    <row r="409" spans="1:32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</row>
    <row r="410" spans="1:32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</row>
    <row r="411" spans="1:32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</row>
    <row r="412" spans="1:32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</row>
    <row r="413" spans="1:32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</row>
    <row r="414" spans="1:32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</row>
    <row r="415" spans="1:32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</row>
    <row r="416" spans="1:32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</row>
    <row r="417" spans="1:32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</row>
    <row r="418" spans="1:32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</row>
    <row r="419" spans="1:32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</row>
    <row r="420" spans="1:32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</row>
    <row r="421" spans="1:32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</row>
    <row r="422" spans="1:32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</row>
    <row r="423" spans="1:32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</row>
    <row r="424" spans="1:32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</row>
    <row r="425" spans="1:32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</row>
    <row r="426" spans="1:32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</row>
    <row r="427" spans="1:32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</row>
    <row r="428" spans="1:32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</row>
    <row r="429" spans="1:32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</row>
    <row r="430" spans="1:32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</row>
    <row r="431" spans="1:32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</row>
    <row r="432" spans="1:32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</row>
    <row r="433" spans="1:32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</row>
    <row r="434" spans="1:32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</row>
    <row r="435" spans="1:32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</row>
    <row r="436" spans="1:32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</row>
    <row r="437" spans="1:32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</row>
    <row r="438" spans="1:32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</row>
    <row r="439" spans="1:32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</row>
    <row r="440" spans="1:32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</row>
    <row r="441" spans="1:32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</row>
    <row r="442" spans="1:32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</row>
    <row r="443" spans="1:32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</row>
    <row r="444" spans="1:32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</row>
    <row r="445" spans="1:32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</row>
    <row r="446" spans="1:32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</row>
    <row r="447" spans="1:32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</row>
    <row r="448" spans="1:32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</row>
    <row r="449" spans="1:32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</row>
    <row r="450" spans="1:32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</row>
    <row r="451" spans="1:32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</row>
    <row r="452" spans="1:32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</row>
    <row r="453" spans="1:32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</row>
    <row r="454" spans="1:32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</row>
    <row r="455" spans="1:32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</row>
    <row r="456" spans="1:32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</row>
    <row r="457" spans="1:32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</row>
    <row r="458" spans="1:32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</row>
    <row r="459" spans="1:32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</row>
    <row r="460" spans="1:32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</row>
    <row r="461" spans="1:32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</row>
    <row r="462" spans="1:32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</row>
    <row r="463" spans="1:32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</row>
    <row r="464" spans="1:32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</row>
    <row r="465" spans="1:32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</row>
    <row r="466" spans="1:32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</row>
    <row r="467" spans="1:32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</row>
    <row r="468" spans="1:32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</row>
    <row r="469" spans="1:32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</row>
    <row r="470" spans="1:32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</row>
    <row r="471" spans="1:32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</row>
    <row r="472" spans="1:32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</row>
    <row r="473" spans="1:32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</row>
    <row r="474" spans="1:32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</row>
    <row r="475" spans="1:32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</row>
    <row r="476" spans="1:32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</row>
    <row r="477" spans="1:32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</row>
    <row r="478" spans="1:32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</row>
    <row r="479" spans="1:32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</row>
    <row r="480" spans="1:32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</row>
    <row r="481" spans="1:32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</row>
    <row r="482" spans="1:32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</row>
    <row r="483" spans="1:32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</row>
    <row r="484" spans="1:32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</row>
    <row r="485" spans="1:32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</row>
    <row r="486" spans="1:32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</row>
    <row r="487" spans="1:32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</row>
    <row r="488" spans="1:32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</row>
    <row r="489" spans="1:32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</row>
    <row r="490" spans="1:32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</row>
    <row r="491" spans="1:32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</row>
    <row r="492" spans="1:32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</row>
    <row r="493" spans="1:32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</row>
    <row r="494" spans="1:32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</row>
    <row r="495" spans="1:32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</row>
    <row r="496" spans="1:32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</row>
    <row r="497" spans="1:32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</row>
    <row r="498" spans="1:32" ht="12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</row>
    <row r="499" spans="1:32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</row>
    <row r="500" spans="1:32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</row>
    <row r="501" spans="1:32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</row>
    <row r="502" spans="1:32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</row>
    <row r="503" spans="1:32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</row>
    <row r="504" spans="1:32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</row>
    <row r="505" spans="1:32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</row>
    <row r="506" spans="1:32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</row>
    <row r="507" spans="1:32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</row>
    <row r="508" spans="1:32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</row>
    <row r="509" spans="1:32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</row>
    <row r="510" spans="1:32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</row>
    <row r="511" spans="1:32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</row>
    <row r="512" spans="1:32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</row>
    <row r="513" spans="1:32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</row>
    <row r="514" spans="1:32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</row>
    <row r="515" spans="1:32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</row>
    <row r="516" spans="1:32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</row>
    <row r="517" spans="1:32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</row>
    <row r="518" spans="1:32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</row>
    <row r="519" spans="1:32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</row>
    <row r="520" spans="1:32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</row>
    <row r="521" spans="1:32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</row>
    <row r="522" spans="1:32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</row>
    <row r="523" spans="1:32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</row>
    <row r="524" spans="1:32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</row>
    <row r="525" spans="1:32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</row>
    <row r="526" spans="1:32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</row>
    <row r="527" spans="1:32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</row>
    <row r="528" spans="1:32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</row>
    <row r="529" spans="1:32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</row>
    <row r="530" spans="1:32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</row>
  </sheetData>
  <mergeCells count="17">
    <mergeCell ref="C57:D57"/>
    <mergeCell ref="C58:D58"/>
    <mergeCell ref="H9:J9"/>
    <mergeCell ref="D9:G9"/>
    <mergeCell ref="C53:D53"/>
    <mergeCell ref="C54:D54"/>
    <mergeCell ref="E53:F53"/>
    <mergeCell ref="C59:D59"/>
    <mergeCell ref="C60:D60"/>
    <mergeCell ref="E54:F54"/>
    <mergeCell ref="E55:F55"/>
    <mergeCell ref="E56:F56"/>
    <mergeCell ref="E57:F57"/>
    <mergeCell ref="E58:F58"/>
    <mergeCell ref="E59:F59"/>
    <mergeCell ref="C55:D55"/>
    <mergeCell ref="C56:D5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27"/>
  <sheetViews>
    <sheetView workbookViewId="0" topLeftCell="A1">
      <selection activeCell="A2" sqref="A2"/>
    </sheetView>
  </sheetViews>
  <sheetFormatPr defaultColWidth="9.140625" defaultRowHeight="12.75"/>
  <cols>
    <col min="2" max="2" width="23.7109375" style="0" customWidth="1"/>
    <col min="3" max="3" width="23.28125" style="0" customWidth="1"/>
    <col min="4" max="4" width="34.00390625" style="0" customWidth="1"/>
    <col min="5" max="5" width="30.421875" style="0" customWidth="1"/>
    <col min="6" max="6" width="16.00390625" style="0" customWidth="1"/>
  </cols>
  <sheetData>
    <row r="1" spans="1:26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5.75">
      <c r="A2" s="7"/>
      <c r="B2" s="68" t="s">
        <v>40</v>
      </c>
      <c r="C2" s="68"/>
      <c r="D2" s="68"/>
      <c r="E2" s="97"/>
      <c r="F2" s="1" t="s">
        <v>0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2.75">
      <c r="A3" s="7"/>
      <c r="B3" s="7"/>
      <c r="C3" s="7"/>
      <c r="D3" s="7"/>
      <c r="E3" s="6"/>
      <c r="F3" s="1" t="s">
        <v>1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2.75">
      <c r="A4" s="7"/>
      <c r="B4" s="7" t="s">
        <v>41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3.5" thickBot="1">
      <c r="A5" s="7"/>
      <c r="B5" s="12"/>
      <c r="C5" s="12"/>
      <c r="D5" s="12"/>
      <c r="E5" s="12"/>
      <c r="F5" s="12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37.5" customHeight="1" thickBot="1">
      <c r="A6" s="10"/>
      <c r="B6" s="58" t="s">
        <v>42</v>
      </c>
      <c r="C6" s="34" t="s">
        <v>43</v>
      </c>
      <c r="D6" s="34" t="s">
        <v>45</v>
      </c>
      <c r="E6" s="34" t="s">
        <v>44</v>
      </c>
      <c r="F6" s="63" t="s">
        <v>46</v>
      </c>
      <c r="G6" s="11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2.75">
      <c r="A7" s="10" t="s">
        <v>47</v>
      </c>
      <c r="B7" s="91">
        <v>20</v>
      </c>
      <c r="C7" s="92">
        <v>100</v>
      </c>
      <c r="D7" s="92">
        <v>0.9</v>
      </c>
      <c r="E7" s="92">
        <v>0.95</v>
      </c>
      <c r="F7" s="88">
        <f>IF(B7=0,0,(1+(B7/C7)*D7*E7))</f>
        <v>1.171</v>
      </c>
      <c r="G7" s="11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2.75">
      <c r="A8" s="10"/>
      <c r="B8" s="93"/>
      <c r="C8" s="94"/>
      <c r="D8" s="94"/>
      <c r="E8" s="94"/>
      <c r="F8" s="88">
        <f aca="true" t="shared" si="0" ref="F8:F23">IF(B8=0,0,(1+(B8/C8)*D8*E8))</f>
        <v>0</v>
      </c>
      <c r="G8" s="11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2.75">
      <c r="A9" s="10"/>
      <c r="B9" s="93"/>
      <c r="C9" s="94"/>
      <c r="D9" s="94"/>
      <c r="E9" s="94"/>
      <c r="F9" s="88">
        <f t="shared" si="0"/>
        <v>0</v>
      </c>
      <c r="G9" s="11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2.75">
      <c r="A10" s="10"/>
      <c r="B10" s="93"/>
      <c r="C10" s="94"/>
      <c r="D10" s="94"/>
      <c r="E10" s="94"/>
      <c r="F10" s="88">
        <f t="shared" si="0"/>
        <v>0</v>
      </c>
      <c r="G10" s="11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2.75">
      <c r="A11" s="10"/>
      <c r="B11" s="93"/>
      <c r="C11" s="94"/>
      <c r="D11" s="94"/>
      <c r="E11" s="94"/>
      <c r="F11" s="88">
        <f t="shared" si="0"/>
        <v>0</v>
      </c>
      <c r="G11" s="11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2.75">
      <c r="A12" s="10"/>
      <c r="B12" s="93"/>
      <c r="C12" s="94"/>
      <c r="D12" s="94"/>
      <c r="E12" s="94"/>
      <c r="F12" s="88">
        <f t="shared" si="0"/>
        <v>0</v>
      </c>
      <c r="G12" s="11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2.75">
      <c r="A13" s="10"/>
      <c r="B13" s="93"/>
      <c r="C13" s="94"/>
      <c r="D13" s="94"/>
      <c r="E13" s="94"/>
      <c r="F13" s="88">
        <f t="shared" si="0"/>
        <v>0</v>
      </c>
      <c r="G13" s="11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2.75">
      <c r="A14" s="10"/>
      <c r="B14" s="93"/>
      <c r="C14" s="94"/>
      <c r="D14" s="94"/>
      <c r="E14" s="94"/>
      <c r="F14" s="88">
        <f t="shared" si="0"/>
        <v>0</v>
      </c>
      <c r="G14" s="11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2.75">
      <c r="A15" s="10"/>
      <c r="B15" s="93"/>
      <c r="C15" s="94"/>
      <c r="D15" s="94"/>
      <c r="E15" s="94"/>
      <c r="F15" s="88">
        <f t="shared" si="0"/>
        <v>0</v>
      </c>
      <c r="G15" s="11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2.75">
      <c r="A16" s="10"/>
      <c r="B16" s="93"/>
      <c r="C16" s="94"/>
      <c r="D16" s="94"/>
      <c r="E16" s="94"/>
      <c r="F16" s="88">
        <f t="shared" si="0"/>
        <v>0</v>
      </c>
      <c r="G16" s="11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2.75">
      <c r="A17" s="10"/>
      <c r="B17" s="93"/>
      <c r="C17" s="94"/>
      <c r="D17" s="94"/>
      <c r="E17" s="94"/>
      <c r="F17" s="88">
        <f t="shared" si="0"/>
        <v>0</v>
      </c>
      <c r="G17" s="11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2.75">
      <c r="A18" s="10"/>
      <c r="B18" s="93"/>
      <c r="C18" s="94"/>
      <c r="D18" s="94"/>
      <c r="E18" s="94"/>
      <c r="F18" s="88">
        <f t="shared" si="0"/>
        <v>0</v>
      </c>
      <c r="G18" s="11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2.75">
      <c r="A19" s="10"/>
      <c r="B19" s="93"/>
      <c r="C19" s="94"/>
      <c r="D19" s="94"/>
      <c r="E19" s="94"/>
      <c r="F19" s="88">
        <f t="shared" si="0"/>
        <v>0</v>
      </c>
      <c r="G19" s="11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2.75">
      <c r="A20" s="10"/>
      <c r="B20" s="93"/>
      <c r="C20" s="94"/>
      <c r="D20" s="94"/>
      <c r="E20" s="94"/>
      <c r="F20" s="88">
        <f t="shared" si="0"/>
        <v>0</v>
      </c>
      <c r="G20" s="11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2.75">
      <c r="A21" s="10"/>
      <c r="B21" s="93"/>
      <c r="C21" s="94"/>
      <c r="D21" s="94"/>
      <c r="E21" s="94"/>
      <c r="F21" s="88">
        <f t="shared" si="0"/>
        <v>0</v>
      </c>
      <c r="G21" s="11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2.75">
      <c r="A22" s="10"/>
      <c r="B22" s="93"/>
      <c r="C22" s="94"/>
      <c r="D22" s="94"/>
      <c r="E22" s="94"/>
      <c r="F22" s="88">
        <f t="shared" si="0"/>
        <v>0</v>
      </c>
      <c r="G22" s="11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3.5" thickBot="1">
      <c r="A23" s="10"/>
      <c r="B23" s="95"/>
      <c r="C23" s="96"/>
      <c r="D23" s="96"/>
      <c r="E23" s="96"/>
      <c r="F23" s="84">
        <f t="shared" si="0"/>
        <v>0</v>
      </c>
      <c r="G23" s="11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2.75">
      <c r="A24" s="7"/>
      <c r="B24" s="13"/>
      <c r="C24" s="13"/>
      <c r="D24" s="13"/>
      <c r="E24" s="13"/>
      <c r="F24" s="13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G45"/>
  <sheetViews>
    <sheetView zoomScale="75" zoomScaleNormal="75" workbookViewId="0" topLeftCell="A1">
      <selection activeCell="E52" sqref="E52"/>
    </sheetView>
  </sheetViews>
  <sheetFormatPr defaultColWidth="9.140625" defaultRowHeight="12.75"/>
  <cols>
    <col min="1" max="1" width="9.140625" style="110" customWidth="1"/>
    <col min="2" max="2" width="7.8515625" style="110" customWidth="1"/>
    <col min="3" max="3" width="30.00390625" style="110" customWidth="1"/>
    <col min="4" max="4" width="37.28125" style="111" customWidth="1"/>
    <col min="5" max="5" width="31.57421875" style="111" customWidth="1"/>
    <col min="6" max="6" width="41.00390625" style="111" customWidth="1"/>
    <col min="7" max="7" width="14.421875" style="110" customWidth="1"/>
    <col min="8" max="8" width="14.7109375" style="110" customWidth="1"/>
    <col min="9" max="16384" width="9.7109375" style="110" customWidth="1"/>
  </cols>
  <sheetData>
    <row r="1" ht="15">
      <c r="A1" s="109" t="s">
        <v>83</v>
      </c>
    </row>
    <row r="2" spans="1:5" ht="15">
      <c r="A2" s="112" t="s">
        <v>84</v>
      </c>
      <c r="B2" s="113"/>
      <c r="C2" s="113"/>
      <c r="D2" s="114"/>
      <c r="E2" s="114"/>
    </row>
    <row r="3" spans="4:6" s="115" customFormat="1" ht="18" customHeight="1">
      <c r="D3" s="116"/>
      <c r="E3" s="116"/>
      <c r="F3" s="116"/>
    </row>
    <row r="4" spans="1:6" s="115" customFormat="1" ht="18" customHeight="1">
      <c r="A4" s="117" t="s">
        <v>85</v>
      </c>
      <c r="D4" s="116"/>
      <c r="E4" s="116"/>
      <c r="F4" s="116"/>
    </row>
    <row r="5" spans="1:6" s="115" customFormat="1" ht="18" customHeight="1">
      <c r="A5" s="117"/>
      <c r="D5" s="116"/>
      <c r="E5" s="116"/>
      <c r="F5" s="116"/>
    </row>
    <row r="6" spans="2:6" s="118" customFormat="1" ht="18" customHeight="1" thickBot="1">
      <c r="B6" s="119"/>
      <c r="D6" s="120"/>
      <c r="E6" s="120"/>
      <c r="F6" s="120"/>
    </row>
    <row r="7" spans="2:7" s="118" customFormat="1" ht="19.5" customHeight="1" thickTop="1">
      <c r="B7" s="121"/>
      <c r="C7" s="122"/>
      <c r="D7" s="123"/>
      <c r="E7" s="123"/>
      <c r="F7" s="123"/>
      <c r="G7" s="124"/>
    </row>
    <row r="8" spans="2:7" s="125" customFormat="1" ht="19.5" customHeight="1">
      <c r="B8" s="126"/>
      <c r="C8" s="127" t="s">
        <v>86</v>
      </c>
      <c r="D8" s="128"/>
      <c r="E8" s="128"/>
      <c r="F8" s="128"/>
      <c r="G8" s="129"/>
    </row>
    <row r="9" spans="2:7" s="125" customFormat="1" ht="19.5" customHeight="1">
      <c r="B9" s="126"/>
      <c r="C9" s="130" t="s">
        <v>87</v>
      </c>
      <c r="D9" s="131" t="s">
        <v>88</v>
      </c>
      <c r="E9" s="131" t="s">
        <v>89</v>
      </c>
      <c r="F9" s="131" t="s">
        <v>90</v>
      </c>
      <c r="G9" s="129"/>
    </row>
    <row r="10" spans="2:7" s="125" customFormat="1" ht="19.5" customHeight="1">
      <c r="B10" s="126"/>
      <c r="C10" s="130" t="s">
        <v>91</v>
      </c>
      <c r="D10" s="131" t="s">
        <v>92</v>
      </c>
      <c r="E10" s="131"/>
      <c r="F10" s="131"/>
      <c r="G10" s="129"/>
    </row>
    <row r="11" spans="2:7" s="125" customFormat="1" ht="19.5" customHeight="1">
      <c r="B11" s="126"/>
      <c r="C11" s="130" t="s">
        <v>93</v>
      </c>
      <c r="D11" s="131" t="s">
        <v>94</v>
      </c>
      <c r="E11" s="131" t="s">
        <v>95</v>
      </c>
      <c r="F11" s="131"/>
      <c r="G11" s="129"/>
    </row>
    <row r="12" spans="2:7" s="125" customFormat="1" ht="19.5" customHeight="1">
      <c r="B12" s="126"/>
      <c r="C12" s="130" t="s">
        <v>96</v>
      </c>
      <c r="D12" s="131" t="s">
        <v>97</v>
      </c>
      <c r="E12" s="131" t="s">
        <v>98</v>
      </c>
      <c r="F12" s="131" t="s">
        <v>99</v>
      </c>
      <c r="G12" s="129"/>
    </row>
    <row r="13" spans="2:7" s="125" customFormat="1" ht="19.5" customHeight="1">
      <c r="B13" s="126"/>
      <c r="C13" s="130"/>
      <c r="D13" s="131"/>
      <c r="E13" s="131"/>
      <c r="F13" s="131"/>
      <c r="G13" s="129"/>
    </row>
    <row r="14" spans="2:7" s="125" customFormat="1" ht="19.5" customHeight="1">
      <c r="B14" s="126"/>
      <c r="C14" s="127" t="s">
        <v>100</v>
      </c>
      <c r="D14" s="131"/>
      <c r="E14" s="131"/>
      <c r="F14" s="131"/>
      <c r="G14" s="129"/>
    </row>
    <row r="15" spans="2:7" s="125" customFormat="1" ht="19.5" customHeight="1">
      <c r="B15" s="126"/>
      <c r="C15" s="130" t="s">
        <v>152</v>
      </c>
      <c r="D15" s="131" t="s">
        <v>101</v>
      </c>
      <c r="E15" s="131" t="s">
        <v>102</v>
      </c>
      <c r="F15" s="131"/>
      <c r="G15" s="129"/>
    </row>
    <row r="16" spans="2:7" s="125" customFormat="1" ht="19.5" customHeight="1">
      <c r="B16" s="126"/>
      <c r="C16" s="130" t="s">
        <v>152</v>
      </c>
      <c r="D16" s="131" t="s">
        <v>103</v>
      </c>
      <c r="E16" s="131" t="s">
        <v>153</v>
      </c>
      <c r="F16" s="131"/>
      <c r="G16" s="129"/>
    </row>
    <row r="17" spans="2:7" s="125" customFormat="1" ht="19.5" customHeight="1">
      <c r="B17" s="126"/>
      <c r="C17" s="130" t="s">
        <v>104</v>
      </c>
      <c r="D17" s="132" t="s">
        <v>105</v>
      </c>
      <c r="E17" s="131" t="s">
        <v>106</v>
      </c>
      <c r="F17" s="131" t="s">
        <v>154</v>
      </c>
      <c r="G17" s="129"/>
    </row>
    <row r="18" spans="2:7" s="125" customFormat="1" ht="19.5" customHeight="1">
      <c r="B18" s="126"/>
      <c r="C18" s="130" t="s">
        <v>107</v>
      </c>
      <c r="D18" s="131" t="s">
        <v>108</v>
      </c>
      <c r="E18" s="131" t="s">
        <v>109</v>
      </c>
      <c r="F18" s="131" t="s">
        <v>155</v>
      </c>
      <c r="G18" s="129"/>
    </row>
    <row r="19" spans="2:7" s="125" customFormat="1" ht="19.5" customHeight="1">
      <c r="B19" s="126"/>
      <c r="C19" s="130" t="s">
        <v>110</v>
      </c>
      <c r="D19" s="131" t="s">
        <v>156</v>
      </c>
      <c r="E19" s="131" t="s">
        <v>111</v>
      </c>
      <c r="F19" s="131"/>
      <c r="G19" s="129"/>
    </row>
    <row r="20" spans="2:7" s="125" customFormat="1" ht="19.5" customHeight="1">
      <c r="B20" s="126"/>
      <c r="C20" s="130" t="s">
        <v>157</v>
      </c>
      <c r="D20" s="131" t="s">
        <v>112</v>
      </c>
      <c r="E20" s="131" t="s">
        <v>113</v>
      </c>
      <c r="F20" s="131" t="s">
        <v>114</v>
      </c>
      <c r="G20" s="129"/>
    </row>
    <row r="21" spans="2:7" s="125" customFormat="1" ht="19.5" customHeight="1">
      <c r="B21" s="126"/>
      <c r="C21" s="130"/>
      <c r="D21" s="131"/>
      <c r="E21" s="131"/>
      <c r="F21" s="131"/>
      <c r="G21" s="129"/>
    </row>
    <row r="22" spans="2:7" s="125" customFormat="1" ht="19.5" customHeight="1">
      <c r="B22" s="126"/>
      <c r="C22" s="127" t="s">
        <v>115</v>
      </c>
      <c r="D22" s="131"/>
      <c r="E22" s="131"/>
      <c r="F22" s="131"/>
      <c r="G22" s="129"/>
    </row>
    <row r="23" spans="2:7" s="125" customFormat="1" ht="19.5" customHeight="1">
      <c r="B23" s="126"/>
      <c r="C23" s="130" t="s">
        <v>116</v>
      </c>
      <c r="D23" s="131" t="s">
        <v>117</v>
      </c>
      <c r="E23" s="131" t="s">
        <v>118</v>
      </c>
      <c r="F23" s="131"/>
      <c r="G23" s="129"/>
    </row>
    <row r="24" spans="2:7" s="125" customFormat="1" ht="19.5" customHeight="1">
      <c r="B24" s="126"/>
      <c r="C24" s="130" t="s">
        <v>119</v>
      </c>
      <c r="D24" s="131" t="s">
        <v>120</v>
      </c>
      <c r="E24" s="131"/>
      <c r="F24" s="131"/>
      <c r="G24" s="129"/>
    </row>
    <row r="25" spans="2:7" s="125" customFormat="1" ht="19.5" customHeight="1">
      <c r="B25" s="126"/>
      <c r="C25" s="130" t="s">
        <v>121</v>
      </c>
      <c r="D25" s="131" t="s">
        <v>122</v>
      </c>
      <c r="E25" s="131" t="s">
        <v>123</v>
      </c>
      <c r="F25" s="131"/>
      <c r="G25" s="129"/>
    </row>
    <row r="26" spans="2:7" s="125" customFormat="1" ht="19.5" customHeight="1">
      <c r="B26" s="126"/>
      <c r="C26" s="130" t="s">
        <v>124</v>
      </c>
      <c r="D26" s="131" t="s">
        <v>125</v>
      </c>
      <c r="E26" s="131"/>
      <c r="F26" s="131"/>
      <c r="G26" s="129"/>
    </row>
    <row r="27" spans="2:7" s="125" customFormat="1" ht="19.5" customHeight="1">
      <c r="B27" s="126"/>
      <c r="C27" s="130" t="s">
        <v>126</v>
      </c>
      <c r="D27" s="131" t="s">
        <v>127</v>
      </c>
      <c r="E27" s="131" t="s">
        <v>128</v>
      </c>
      <c r="F27" s="131"/>
      <c r="G27" s="129"/>
    </row>
    <row r="28" spans="2:7" s="125" customFormat="1" ht="19.5" customHeight="1">
      <c r="B28" s="126"/>
      <c r="C28" s="130" t="s">
        <v>129</v>
      </c>
      <c r="D28" s="131" t="s">
        <v>130</v>
      </c>
      <c r="E28" s="131" t="s">
        <v>131</v>
      </c>
      <c r="F28" s="131" t="s">
        <v>132</v>
      </c>
      <c r="G28" s="129"/>
    </row>
    <row r="29" spans="2:7" s="125" customFormat="1" ht="19.5" customHeight="1">
      <c r="B29" s="126"/>
      <c r="C29" s="130"/>
      <c r="D29" s="131"/>
      <c r="E29" s="131"/>
      <c r="F29" s="131"/>
      <c r="G29" s="129"/>
    </row>
    <row r="30" spans="2:7" s="125" customFormat="1" ht="19.5" customHeight="1">
      <c r="B30" s="126"/>
      <c r="C30" s="127" t="s">
        <v>133</v>
      </c>
      <c r="D30" s="131"/>
      <c r="E30" s="131"/>
      <c r="F30" s="131"/>
      <c r="G30" s="129"/>
    </row>
    <row r="31" spans="2:7" s="125" customFormat="1" ht="19.5" customHeight="1">
      <c r="B31" s="126"/>
      <c r="C31" s="130" t="s">
        <v>134</v>
      </c>
      <c r="D31" s="131" t="s">
        <v>135</v>
      </c>
      <c r="E31" s="131"/>
      <c r="F31" s="131"/>
      <c r="G31" s="129"/>
    </row>
    <row r="32" spans="2:7" s="125" customFormat="1" ht="19.5" customHeight="1">
      <c r="B32" s="126"/>
      <c r="C32" s="130" t="s">
        <v>136</v>
      </c>
      <c r="D32" s="131" t="s">
        <v>137</v>
      </c>
      <c r="E32" s="131"/>
      <c r="F32" s="131"/>
      <c r="G32" s="129"/>
    </row>
    <row r="33" spans="2:7" s="125" customFormat="1" ht="19.5" customHeight="1">
      <c r="B33" s="126"/>
      <c r="C33" s="130" t="s">
        <v>138</v>
      </c>
      <c r="D33" s="131" t="s">
        <v>139</v>
      </c>
      <c r="E33" s="131"/>
      <c r="F33" s="131"/>
      <c r="G33" s="129"/>
    </row>
    <row r="34" spans="2:7" s="125" customFormat="1" ht="19.5" customHeight="1">
      <c r="B34" s="126"/>
      <c r="C34" s="130" t="s">
        <v>140</v>
      </c>
      <c r="D34" s="131" t="s">
        <v>141</v>
      </c>
      <c r="E34" s="131"/>
      <c r="F34" s="131"/>
      <c r="G34" s="129"/>
    </row>
    <row r="35" spans="2:7" s="125" customFormat="1" ht="19.5" customHeight="1">
      <c r="B35" s="126"/>
      <c r="C35" s="130" t="s">
        <v>142</v>
      </c>
      <c r="D35" s="131" t="s">
        <v>143</v>
      </c>
      <c r="E35" s="131"/>
      <c r="F35" s="131"/>
      <c r="G35" s="129"/>
    </row>
    <row r="36" spans="2:7" s="125" customFormat="1" ht="19.5" customHeight="1">
      <c r="B36" s="126"/>
      <c r="C36" s="130" t="s">
        <v>158</v>
      </c>
      <c r="D36" s="131" t="s">
        <v>144</v>
      </c>
      <c r="E36" s="131"/>
      <c r="F36" s="131"/>
      <c r="G36" s="129"/>
    </row>
    <row r="37" spans="2:7" s="125" customFormat="1" ht="19.5" customHeight="1">
      <c r="B37" s="126"/>
      <c r="C37" s="130" t="s">
        <v>145</v>
      </c>
      <c r="D37" s="131" t="s">
        <v>146</v>
      </c>
      <c r="E37" s="131" t="s">
        <v>147</v>
      </c>
      <c r="F37" s="131" t="s">
        <v>148</v>
      </c>
      <c r="G37" s="129"/>
    </row>
    <row r="38" spans="2:7" s="125" customFormat="1" ht="19.5" customHeight="1">
      <c r="B38" s="126"/>
      <c r="C38" s="130" t="s">
        <v>149</v>
      </c>
      <c r="D38" s="131" t="s">
        <v>150</v>
      </c>
      <c r="E38" s="131"/>
      <c r="F38" s="131"/>
      <c r="G38" s="129"/>
    </row>
    <row r="39" spans="2:7" s="125" customFormat="1" ht="19.5" customHeight="1">
      <c r="B39" s="126"/>
      <c r="C39" s="130" t="s">
        <v>159</v>
      </c>
      <c r="D39" s="131" t="s">
        <v>160</v>
      </c>
      <c r="E39" s="131"/>
      <c r="F39" s="131"/>
      <c r="G39" s="129"/>
    </row>
    <row r="40" spans="2:7" s="125" customFormat="1" ht="19.5" customHeight="1">
      <c r="B40" s="126"/>
      <c r="C40" s="130" t="s">
        <v>161</v>
      </c>
      <c r="D40" s="131" t="s">
        <v>162</v>
      </c>
      <c r="E40" s="131"/>
      <c r="F40" s="131"/>
      <c r="G40" s="129"/>
    </row>
    <row r="41" spans="2:7" s="125" customFormat="1" ht="19.5" customHeight="1">
      <c r="B41" s="126"/>
      <c r="C41" s="130" t="s">
        <v>151</v>
      </c>
      <c r="D41" s="131" t="s">
        <v>163</v>
      </c>
      <c r="E41" s="131"/>
      <c r="F41" s="131"/>
      <c r="G41" s="129"/>
    </row>
    <row r="42" spans="2:7" s="125" customFormat="1" ht="19.5" customHeight="1">
      <c r="B42" s="126"/>
      <c r="C42" s="133"/>
      <c r="D42" s="134"/>
      <c r="E42" s="134"/>
      <c r="F42" s="134"/>
      <c r="G42" s="129"/>
    </row>
    <row r="43" spans="2:7" s="125" customFormat="1" ht="19.5" customHeight="1">
      <c r="B43" s="126"/>
      <c r="C43" s="135"/>
      <c r="D43" s="135"/>
      <c r="E43" s="135"/>
      <c r="F43" s="135"/>
      <c r="G43" s="129"/>
    </row>
    <row r="44" spans="2:7" s="125" customFormat="1" ht="19.5" customHeight="1">
      <c r="B44" s="126"/>
      <c r="C44" s="136"/>
      <c r="D44" s="137"/>
      <c r="E44" s="135"/>
      <c r="F44" s="135"/>
      <c r="G44" s="129"/>
    </row>
    <row r="45" spans="2:7" ht="19.5" customHeight="1" thickBot="1">
      <c r="B45" s="138"/>
      <c r="C45" s="139"/>
      <c r="D45" s="140"/>
      <c r="E45" s="140"/>
      <c r="F45" s="140"/>
      <c r="G45" s="141"/>
    </row>
    <row r="46" ht="13.5" thickTop="1"/>
    <row r="67" ht="17.25" customHeight="1"/>
    <row r="68" ht="17.25" customHeight="1"/>
    <row r="69" ht="17.25" customHeight="1"/>
    <row r="70" ht="17.25" customHeight="1"/>
    <row r="71" ht="17.25" customHeight="1"/>
  </sheetData>
  <sheetProtection password="CD08" sheet="1" objects="1" scenarios="1"/>
  <printOptions/>
  <pageMargins left="0.75" right="0.75" top="1" bottom="1" header="0.5" footer="0.5"/>
  <pageSetup fitToHeight="1" fitToWidth="1" horizontalDpi="600" verticalDpi="600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St. Andrews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Nicole Hurwitz</dc:creator>
  <cp:keywords/>
  <dc:description/>
  <cp:lastModifiedBy>WRIuser</cp:lastModifiedBy>
  <dcterms:created xsi:type="dcterms:W3CDTF">2007-12-21T15:28:28Z</dcterms:created>
  <dcterms:modified xsi:type="dcterms:W3CDTF">2008-02-25T15:23:24Z</dcterms:modified>
  <cp:category/>
  <cp:version/>
  <cp:contentType/>
  <cp:contentStatus/>
</cp:coreProperties>
</file>